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3507\Desktop\网站\"/>
    </mc:Choice>
  </mc:AlternateContent>
  <xr:revisionPtr revIDLastSave="0" documentId="13_ncr:1_{8394E28A-C938-45FC-928C-9A5F2762D7F3}" xr6:coauthVersionLast="47" xr6:coauthVersionMax="47" xr10:uidLastSave="{00000000-0000-0000-0000-000000000000}"/>
  <bookViews>
    <workbookView xWindow="-98" yWindow="-98" windowWidth="23236" windowHeight="13875" tabRatio="543" xr2:uid="{00000000-000D-0000-FFFF-FFFF00000000}"/>
  </bookViews>
  <sheets>
    <sheet name="分类" sheetId="14" r:id="rId1"/>
    <sheet name="互联网专线" sheetId="7" r:id="rId2"/>
    <sheet name="商务快线政企版" sheetId="1" r:id="rId3"/>
    <sheet name="商务快线小微版" sheetId="15" r:id="rId4"/>
    <sheet name="本地、跨地市、跨省数据专线" sheetId="3" r:id="rId5"/>
    <sheet name="省内MPLS-VPN专线" sheetId="5" r:id="rId6"/>
    <sheet name="SD-WAN专线" sheetId="8" r:id="rId7"/>
    <sheet name="BGP" sheetId="10" r:id="rId8"/>
    <sheet name="专线卫士" sheetId="11" r:id="rId9"/>
    <sheet name="ESOP系统内可选带宽" sheetId="2" state="hidden" r:id="rId10"/>
  </sheets>
  <definedNames>
    <definedName name="_xlnm._FilterDatabase" localSheetId="4" hidden="1">'本地、跨地市、跨省数据专线'!$A$2:$J$50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6" i="11" l="1"/>
  <c r="I16" i="11"/>
  <c r="H16" i="11"/>
  <c r="J15" i="11"/>
  <c r="I15" i="11"/>
  <c r="H15" i="11"/>
  <c r="J14" i="11"/>
  <c r="I14" i="11"/>
  <c r="H14" i="11"/>
  <c r="J13" i="11"/>
  <c r="I13" i="11"/>
  <c r="H13" i="11"/>
  <c r="J12" i="11"/>
  <c r="I12" i="11"/>
  <c r="H12" i="11"/>
  <c r="J11" i="11"/>
  <c r="I11" i="11"/>
  <c r="H11" i="11"/>
  <c r="J10" i="11"/>
  <c r="I10" i="11"/>
  <c r="H10" i="11"/>
  <c r="J9" i="11"/>
  <c r="I9" i="11"/>
  <c r="H9" i="11"/>
  <c r="J8" i="11"/>
  <c r="I8" i="11"/>
  <c r="H8" i="11"/>
  <c r="J7" i="11"/>
  <c r="I7" i="11"/>
  <c r="H7" i="11"/>
  <c r="J6" i="11"/>
  <c r="I6" i="11"/>
  <c r="H6" i="11"/>
  <c r="J5" i="11"/>
  <c r="I5" i="11"/>
  <c r="H5" i="11"/>
  <c r="J4" i="11"/>
  <c r="I4" i="11"/>
  <c r="H4" i="11"/>
  <c r="J3" i="11"/>
  <c r="I3" i="11"/>
  <c r="H3" i="11"/>
  <c r="J2" i="11"/>
  <c r="I2" i="11"/>
  <c r="H2" i="11"/>
  <c r="F20" i="5"/>
  <c r="E20" i="5"/>
  <c r="G20" i="5" s="1"/>
  <c r="F19" i="5"/>
  <c r="E19" i="5"/>
  <c r="G19" i="5" s="1"/>
  <c r="F18" i="5"/>
  <c r="E18" i="5"/>
  <c r="F17" i="5"/>
  <c r="E17" i="5"/>
  <c r="F16" i="5"/>
  <c r="E16" i="5"/>
  <c r="F15" i="5"/>
  <c r="E15" i="5"/>
  <c r="F14" i="5"/>
  <c r="E14" i="5"/>
  <c r="G14" i="5" s="1"/>
  <c r="F13" i="5"/>
  <c r="E13" i="5"/>
  <c r="G13" i="5" s="1"/>
  <c r="F12" i="5"/>
  <c r="E12" i="5"/>
  <c r="G12" i="5" s="1"/>
  <c r="F11" i="5"/>
  <c r="G11" i="5" s="1"/>
  <c r="E11" i="5"/>
  <c r="F10" i="5"/>
  <c r="E10" i="5"/>
  <c r="G10" i="5" s="1"/>
  <c r="F9" i="5"/>
  <c r="E9" i="5"/>
  <c r="G9" i="5" s="1"/>
  <c r="F8" i="5"/>
  <c r="E8" i="5"/>
  <c r="G8" i="5" s="1"/>
  <c r="F7" i="5"/>
  <c r="E7" i="5"/>
  <c r="G7" i="5" s="1"/>
  <c r="F6" i="5"/>
  <c r="E6" i="5"/>
  <c r="F5" i="5"/>
  <c r="E5" i="5"/>
  <c r="F4" i="5"/>
  <c r="E4" i="5"/>
  <c r="G4" i="5" s="1"/>
  <c r="F3" i="5"/>
  <c r="E3" i="5"/>
  <c r="G3" i="5" s="1"/>
  <c r="F2" i="5"/>
  <c r="E2" i="5"/>
  <c r="I49" i="3"/>
  <c r="F49" i="3"/>
  <c r="I48" i="3"/>
  <c r="F48" i="3"/>
  <c r="I47" i="3"/>
  <c r="F47" i="3"/>
  <c r="I46" i="3"/>
  <c r="F46" i="3"/>
  <c r="I45" i="3"/>
  <c r="F45" i="3"/>
  <c r="I44" i="3"/>
  <c r="F44" i="3"/>
  <c r="I43" i="3"/>
  <c r="F43" i="3"/>
  <c r="I42" i="3"/>
  <c r="F42" i="3"/>
  <c r="I41" i="3"/>
  <c r="F41" i="3"/>
  <c r="I40" i="3"/>
  <c r="F40" i="3"/>
  <c r="I39" i="3"/>
  <c r="F39" i="3"/>
  <c r="I38" i="3"/>
  <c r="F38" i="3"/>
  <c r="I37" i="3"/>
  <c r="F37" i="3"/>
  <c r="I36" i="3"/>
  <c r="F36" i="3"/>
  <c r="I35" i="3"/>
  <c r="F35" i="3"/>
  <c r="I34" i="3"/>
  <c r="F34" i="3"/>
  <c r="I33" i="3"/>
  <c r="F33" i="3"/>
  <c r="I32" i="3"/>
  <c r="F32" i="3"/>
  <c r="I31" i="3"/>
  <c r="F31" i="3"/>
  <c r="I30" i="3"/>
  <c r="F30" i="3"/>
  <c r="I29" i="3"/>
  <c r="F29" i="3"/>
  <c r="I28" i="3"/>
  <c r="F28" i="3"/>
  <c r="I27" i="3"/>
  <c r="F27" i="3"/>
  <c r="I26" i="3"/>
  <c r="F26" i="3"/>
  <c r="I25" i="3"/>
  <c r="F25" i="3"/>
  <c r="I24" i="3"/>
  <c r="F24" i="3"/>
  <c r="I23" i="3"/>
  <c r="F23" i="3"/>
  <c r="I22" i="3"/>
  <c r="F22" i="3"/>
  <c r="I21" i="3"/>
  <c r="F21" i="3"/>
  <c r="I20" i="3"/>
  <c r="F20" i="3"/>
  <c r="I19" i="3"/>
  <c r="F19" i="3"/>
  <c r="I18" i="3"/>
  <c r="F18" i="3"/>
  <c r="I17" i="3"/>
  <c r="F17" i="3"/>
  <c r="I16" i="3"/>
  <c r="F16" i="3"/>
  <c r="I15" i="3"/>
  <c r="F15" i="3"/>
  <c r="I14" i="3"/>
  <c r="F14" i="3"/>
  <c r="I13" i="3"/>
  <c r="F13" i="3"/>
  <c r="I12" i="3"/>
  <c r="F12" i="3"/>
  <c r="I11" i="3"/>
  <c r="F11" i="3"/>
  <c r="I10" i="3"/>
  <c r="F10" i="3"/>
  <c r="I9" i="3"/>
  <c r="F9" i="3"/>
  <c r="I8" i="3"/>
  <c r="F8" i="3"/>
  <c r="I7" i="3"/>
  <c r="F7" i="3"/>
  <c r="I6" i="3"/>
  <c r="F6" i="3"/>
  <c r="I5" i="3"/>
  <c r="F5" i="3"/>
  <c r="I4" i="3"/>
  <c r="F4" i="3"/>
  <c r="I3" i="3"/>
  <c r="F3" i="3"/>
  <c r="F4" i="1"/>
  <c r="F3" i="1"/>
  <c r="G15" i="5" l="1"/>
  <c r="G16" i="5"/>
  <c r="G6" i="5"/>
  <c r="G17" i="5"/>
  <c r="G5" i="5"/>
  <c r="G18" i="5"/>
  <c r="G2" i="5"/>
</calcChain>
</file>

<file path=xl/sharedStrings.xml><?xml version="1.0" encoding="utf-8"?>
<sst xmlns="http://schemas.openxmlformats.org/spreadsheetml/2006/main" count="442" uniqueCount="329">
  <si>
    <t>分类</t>
  </si>
  <si>
    <t>说明</t>
  </si>
  <si>
    <t>常见资费</t>
  </si>
  <si>
    <t>互联网专线</t>
  </si>
  <si>
    <t>上下行一致</t>
  </si>
  <si>
    <t>50M825元/100M1725元/500M8125</t>
  </si>
  <si>
    <t>商务快线政企版</t>
  </si>
  <si>
    <t>上下行9:10</t>
  </si>
  <si>
    <t>50M280元/100M550元/500M2600元</t>
  </si>
  <si>
    <t>商务快线小微版</t>
  </si>
  <si>
    <t>下行远高于上行、略快于家宽</t>
  </si>
  <si>
    <t>下行100M上行50M165元/下行500M上行100M805元</t>
  </si>
  <si>
    <t>省内MPLS-VPN专线</t>
  </si>
  <si>
    <t>本地、跨地市、跨省数据专线</t>
  </si>
  <si>
    <t>裸光纤</t>
  </si>
  <si>
    <t>5000元/月</t>
  </si>
  <si>
    <t>SD-WAN专线</t>
  </si>
  <si>
    <t>BGP</t>
  </si>
  <si>
    <t>专线卫士</t>
  </si>
  <si>
    <t>国际快线</t>
  </si>
  <si>
    <t>带宽规格</t>
  </si>
  <si>
    <t>10M</t>
  </si>
  <si>
    <t>20M</t>
  </si>
  <si>
    <t>50M</t>
  </si>
  <si>
    <t>100M</t>
  </si>
  <si>
    <t>200M</t>
  </si>
  <si>
    <t>500M</t>
  </si>
  <si>
    <t>1G</t>
  </si>
  <si>
    <t>2.5G</t>
  </si>
  <si>
    <t>10G</t>
  </si>
  <si>
    <t>目录价（元/月）</t>
  </si>
  <si>
    <t>互联网专线底线价格（2.5折）</t>
  </si>
  <si>
    <t>附带IP地址数量</t>
  </si>
  <si>
    <t>注：1、对于两带宽速率之间的资费标准：假设速率为X，其相邻的低端口速率为X1，资费标准为F1，高端口速率为X2，资费标准为F2，则速率X的收费标准F=F1+（X-X1）*（F2-F1）/(X2-X1)；
2、新增单条1G（含）以上互联网专线报送集团公司审批，1G及以上专线资费底线需与IDC带宽资费底线保持一致，资费底线为5400元/G/月；
3、若需申请超过附带IP地址数量的IP，则需收取IP费用：50元/月/IP，突破底线报省公司审批。</t>
  </si>
  <si>
    <t>120M</t>
  </si>
  <si>
    <t>1G（1024M）</t>
  </si>
  <si>
    <t>SD-WAN+专线</t>
  </si>
  <si>
    <t>商务快线（政企版）底线价格（2.25折）</t>
  </si>
  <si>
    <t>老版价格</t>
  </si>
  <si>
    <r>
      <rPr>
        <sz val="11"/>
        <color theme="1"/>
        <rFont val="宋体"/>
        <family val="3"/>
        <charset val="134"/>
        <scheme val="minor"/>
      </rPr>
      <t>注：针对</t>
    </r>
    <r>
      <rPr>
        <b/>
        <sz val="11"/>
        <color theme="1"/>
        <rFont val="宋体"/>
        <family val="3"/>
        <charset val="134"/>
        <scheme val="minor"/>
      </rPr>
      <t>政府和事业单位以外</t>
    </r>
    <r>
      <rPr>
        <sz val="11"/>
        <color theme="1"/>
        <rFont val="宋体"/>
        <family val="3"/>
        <charset val="134"/>
        <scheme val="minor"/>
      </rPr>
      <t>的其他集团客户适用，要求如下：
一、1G及以上专线业务需求需报送省公司项目及产品运营室、云及大数据运营室审核；
二、1G及以上专线资费底线需与IDC带宽资费底线保持一致，资费底线为5400元/G/月，不得通过添加补贴等形式变相降低单价突破底线；</t>
    </r>
  </si>
  <si>
    <t>注：对于两带宽速率之间的资费标准：假设速率为X，其相邻的低端口速率为X1，资费标准为F1，高端口速率为X2，资费标准为F2，则速率X的收费标准F=F1+（X-X1）*（F2-F1）/(X2-X1)；</t>
  </si>
  <si>
    <t>注：若需申请超过附带IP地址数量的IP，则需收取IP费用：50元/月/IP，且需在合同特别约定中注明IP总数，由专线业务负责人向省公司申请后可实施。</t>
  </si>
  <si>
    <t>30M</t>
  </si>
  <si>
    <t>40M</t>
  </si>
  <si>
    <t>60M</t>
  </si>
  <si>
    <t>70M</t>
  </si>
  <si>
    <t>80M</t>
  </si>
  <si>
    <t>90M</t>
  </si>
  <si>
    <t>150M</t>
  </si>
  <si>
    <t>155M</t>
  </si>
  <si>
    <t>250M</t>
  </si>
  <si>
    <t>300M</t>
  </si>
  <si>
    <t>400M</t>
  </si>
  <si>
    <t>600M</t>
  </si>
  <si>
    <t>800M</t>
  </si>
  <si>
    <t>900M</t>
  </si>
  <si>
    <t>下行带宽（M）</t>
  </si>
  <si>
    <t>上行带宽（M）</t>
  </si>
  <si>
    <t>业务资费（元/条/月）</t>
  </si>
  <si>
    <t>公网静态IP服务</t>
  </si>
  <si>
    <t>附带IP数（个）</t>
  </si>
  <si>
    <t>储备A</t>
  </si>
  <si>
    <t>储备B</t>
  </si>
  <si>
    <t>储备C</t>
  </si>
  <si>
    <t>储备D</t>
  </si>
  <si>
    <t>标准</t>
  </si>
  <si>
    <t>超出“附带IP数”时，可额外最多申请 5 个，每IPv4地址按50元/月/个收取。</t>
  </si>
  <si>
    <t>备注：商务快线价格唯一，即只能按以上价格出账，另外标准价无需审批，储备A类需过省集客部审批，储备B类需过市公司分管副总审批，C/D类需过市公司集客部审批。</t>
  </si>
  <si>
    <t>带宽</t>
  </si>
  <si>
    <t>跨省/跨地市数据专线（元/月）</t>
  </si>
  <si>
    <t>本地数据专线（元/月）</t>
  </si>
  <si>
    <t>目录价</t>
  </si>
  <si>
    <t>底线价格-跨省传统</t>
  </si>
  <si>
    <t>底线价格-跨省专网（OTN）</t>
  </si>
  <si>
    <t>底线价格-跨地市</t>
  </si>
  <si>
    <t>底线价格-跨地市专网（OTN）</t>
  </si>
  <si>
    <t>底线价格-本地
（折扣为2折）</t>
  </si>
  <si>
    <t>底线价格-本地专网（OTN）
（折扣为3折）</t>
  </si>
  <si>
    <t>2M</t>
  </si>
  <si>
    <t>4M</t>
  </si>
  <si>
    <t>6M</t>
  </si>
  <si>
    <t>8M</t>
  </si>
  <si>
    <t>34M</t>
  </si>
  <si>
    <t>45M</t>
  </si>
  <si>
    <t>110M</t>
  </si>
  <si>
    <t>350M</t>
  </si>
  <si>
    <t>450M</t>
  </si>
  <si>
    <t>550M</t>
  </si>
  <si>
    <t>622M</t>
  </si>
  <si>
    <t>700M</t>
  </si>
  <si>
    <t>2G</t>
  </si>
  <si>
    <t>5G</t>
  </si>
  <si>
    <t>20G</t>
  </si>
  <si>
    <t>30G</t>
  </si>
  <si>
    <t>40G</t>
  </si>
  <si>
    <t>50G</t>
  </si>
  <si>
    <t>60G</t>
  </si>
  <si>
    <t>70G</t>
  </si>
  <si>
    <t>80G</t>
  </si>
  <si>
    <t>90G</t>
  </si>
  <si>
    <t>100G</t>
  </si>
  <si>
    <t>1.非标准速率底线价格，采用相邻低速率、高速率底线价格线性取值，并采用四舍五入精确至个位</t>
  </si>
  <si>
    <t>2.100G以上数据专线底线价格采用相应速率底线价格叠加法</t>
  </si>
  <si>
    <t>端口月租费
目录价(元/月）</t>
  </si>
  <si>
    <t>本地电路接入月租费
目录价（北京、上海）（元/月）</t>
  </si>
  <si>
    <t>本地电路接入月租费
目录价(除北京上海外其他地区)（元/月）</t>
  </si>
  <si>
    <t>端口月租费
资费底线（元/月）</t>
  </si>
  <si>
    <t>本地电路接入月租费
资费底线（元/月）</t>
  </si>
  <si>
    <t>带宽（M）</t>
  </si>
  <si>
    <t>BGP资费标准</t>
  </si>
  <si>
    <t xml:space="preserve"> </t>
  </si>
  <si>
    <t>一、BGP业务资费</t>
  </si>
  <si>
    <t>全穿透/国际穿透（单位：元/月）</t>
  </si>
  <si>
    <t>折扣底线</t>
  </si>
  <si>
    <t>折合底价</t>
  </si>
  <si>
    <t>国内穿透（单位：元/月）</t>
  </si>
  <si>
    <t>非穿透（单位：元/月）</t>
  </si>
  <si>
    <t>TOP55底价</t>
  </si>
  <si>
    <t>由集团统一把控</t>
  </si>
  <si>
    <t>附《关于优化IDC带宽、BGP专线流量计费模式的通知》（市通[2018]39号）中关于流量计费的工作要求：
设置40%、30%、20%、10%四档，各档位的单价在带宽计费单价的基础上上浮，具体比例如下：</t>
  </si>
  <si>
    <t>保底流量比例</t>
  </si>
  <si>
    <t>单价上浮比例</t>
  </si>
  <si>
    <t>峰值计费</t>
  </si>
  <si>
    <t>95计费</t>
  </si>
  <si>
    <t>流量计费模式适用于总部内容引入清单客户（目前为TOP55客户）中的高带宽客户（单机架捆绑5G以上带宽、或单省开通20G以上带宽、或全国带宽开通量大于100G以上），由政企分公司负责统谈。</t>
  </si>
  <si>
    <t>注：</t>
  </si>
  <si>
    <t>各省公司要制定分层分级的资费审批原则，不得突破底价销售；政企事业部内部各BU参照执行。其中TOP55内容引入客户如因特殊情况，需突破底价但并不突破刚性管控价时，由呈批件或资费审批单经政企事业部分管领导审批后，报政企事业部市场管理部备案</t>
  </si>
  <si>
    <t>二、BGP业务IP地址广播方案</t>
  </si>
  <si>
    <t>地址类型</t>
  </si>
  <si>
    <r>
      <rPr>
        <sz val="10.5"/>
        <color theme="1"/>
        <rFont val="仿宋_GB2312"/>
        <charset val="134"/>
      </rPr>
      <t>IP</t>
    </r>
    <r>
      <rPr>
        <sz val="10.5"/>
        <color theme="1"/>
        <rFont val="仿宋_GB2312"/>
        <charset val="134"/>
      </rPr>
      <t>地址广播服务费</t>
    </r>
  </si>
  <si>
    <t>一次性安装调测费</t>
  </si>
  <si>
    <t>IPv4</t>
  </si>
  <si>
    <r>
      <rPr>
        <sz val="10.5"/>
        <color theme="1"/>
        <rFont val="仿宋_GB2312"/>
        <charset val="134"/>
      </rPr>
      <t>50</t>
    </r>
    <r>
      <rPr>
        <sz val="10.5"/>
        <color theme="1"/>
        <rFont val="仿宋_GB2312"/>
        <charset val="134"/>
      </rPr>
      <t>元</t>
    </r>
    <r>
      <rPr>
        <sz val="10.5"/>
        <color theme="1"/>
        <rFont val="仿宋_GB2312"/>
        <charset val="134"/>
      </rPr>
      <t>/</t>
    </r>
    <r>
      <rPr>
        <sz val="10.5"/>
        <color theme="1"/>
        <rFont val="仿宋_GB2312"/>
        <charset val="134"/>
      </rPr>
      <t>月</t>
    </r>
    <r>
      <rPr>
        <sz val="10.5"/>
        <color theme="1"/>
        <rFont val="仿宋_GB2312"/>
        <charset val="134"/>
      </rPr>
      <t>/IP</t>
    </r>
  </si>
  <si>
    <t>为用户调测IP地址时收取一次性费用，按照端口一次性收取</t>
  </si>
  <si>
    <t>用户自带地址</t>
  </si>
  <si>
    <t>随带宽累计代播数量</t>
  </si>
  <si>
    <t>额外购买上限</t>
  </si>
  <si>
    <r>
      <rPr>
        <sz val="10.5"/>
        <color theme="1"/>
        <rFont val="仿宋_GB2312"/>
        <charset val="134"/>
      </rPr>
      <t>1G</t>
    </r>
    <r>
      <rPr>
        <sz val="10.5"/>
        <color theme="1"/>
        <rFont val="仿宋_GB2312"/>
        <charset val="134"/>
      </rPr>
      <t>（含）以下</t>
    </r>
  </si>
  <si>
    <t>16C</t>
  </si>
  <si>
    <t>1B</t>
  </si>
  <si>
    <r>
      <rPr>
        <sz val="10.5"/>
        <color theme="1"/>
        <rFont val="仿宋_GB2312"/>
        <charset val="134"/>
      </rPr>
      <t>——以2</t>
    </r>
    <r>
      <rPr>
        <vertAlign val="superscript"/>
        <sz val="10.5"/>
        <color theme="1"/>
        <rFont val="仿宋_GB2312"/>
        <charset val="134"/>
      </rPr>
      <t>N</t>
    </r>
    <r>
      <rPr>
        <sz val="10.5"/>
        <color theme="1"/>
        <rFont val="仿宋_GB2312"/>
        <charset val="134"/>
      </rPr>
      <t>连续地址段方式广播，以IP地址个数为单位计费
——最小广播个数为128个IP地址</t>
    </r>
  </si>
  <si>
    <r>
      <rPr>
        <sz val="10.5"/>
        <color theme="1"/>
        <rFont val="仿宋_GB2312"/>
        <charset val="134"/>
      </rPr>
      <t>1G-10G</t>
    </r>
    <r>
      <rPr>
        <sz val="10.5"/>
        <color theme="1"/>
        <rFont val="仿宋_GB2312"/>
        <charset val="134"/>
      </rPr>
      <t>（含）</t>
    </r>
  </si>
  <si>
    <t>64C</t>
  </si>
  <si>
    <r>
      <rPr>
        <sz val="10.5"/>
        <color theme="1"/>
        <rFont val="仿宋_GB2312"/>
        <charset val="134"/>
      </rPr>
      <t>10G-100G</t>
    </r>
    <r>
      <rPr>
        <sz val="10.5"/>
        <color theme="1"/>
        <rFont val="仿宋_GB2312"/>
        <charset val="134"/>
      </rPr>
      <t>（含）</t>
    </r>
  </si>
  <si>
    <t>128C</t>
  </si>
  <si>
    <t>IP地址广播服务费</t>
  </si>
  <si>
    <t>IPv6</t>
  </si>
  <si>
    <t>50000元/月/50条大于等于/48路由前缀</t>
  </si>
  <si>
    <t>签约保底带宽</t>
  </si>
  <si>
    <t>免费地址</t>
  </si>
  <si>
    <t>额外购买</t>
  </si>
  <si>
    <t>自带IPv6地址BGP方式代播</t>
  </si>
  <si>
    <t>20G以下</t>
  </si>
  <si>
    <t>最大免费代播20条大于等于/48 IPv6路由前缀</t>
  </si>
  <si>
    <t>以50条路由前缀为一个BGP代播的计价单位，按照50条路由前缀的倍数进行递增</t>
  </si>
  <si>
    <t>20G（含）以上</t>
  </si>
  <si>
    <t>最大免费代播50条大于等于/48 IPv6路由前缀</t>
  </si>
  <si>
    <t>注：各省公司可根据总部要求以及本省实际情况，细化IP地址广播具体规则；确需突破广播数量上限的情况，须经政企事业部市场管理部审批</t>
  </si>
  <si>
    <t>三、IP地址分配方案</t>
  </si>
  <si>
    <t>（一）互联网专线静态路由接入</t>
  </si>
  <si>
    <t>速率</t>
  </si>
  <si>
    <t>10Mbps</t>
  </si>
  <si>
    <t>50Mbps</t>
  </si>
  <si>
    <t>100Mbps</t>
  </si>
  <si>
    <t>200Mbps</t>
  </si>
  <si>
    <t>500Mbps</t>
  </si>
  <si>
    <t>1Gbps</t>
  </si>
  <si>
    <t>2.5Gbps</t>
  </si>
  <si>
    <t>10Gbps</t>
  </si>
  <si>
    <r>
      <rPr>
        <sz val="10.5"/>
        <color theme="1"/>
        <rFont val="仿宋_GB2312"/>
        <charset val="134"/>
      </rPr>
      <t>客户可用</t>
    </r>
    <r>
      <rPr>
        <sz val="10.5"/>
        <color theme="1"/>
        <rFont val="仿宋_GB2312"/>
        <charset val="134"/>
      </rPr>
      <t>IPv4</t>
    </r>
  </si>
  <si>
    <t>地址数量</t>
  </si>
  <si>
    <r>
      <rPr>
        <sz val="10.5"/>
        <color theme="1"/>
        <rFont val="仿宋_GB2312"/>
        <charset val="134"/>
      </rPr>
      <t>客户可用</t>
    </r>
    <r>
      <rPr>
        <sz val="10.5"/>
        <color theme="1"/>
        <rFont val="仿宋_GB2312"/>
        <charset val="134"/>
      </rPr>
      <t>IPv6</t>
    </r>
  </si>
  <si>
    <t>/64</t>
  </si>
  <si>
    <t>/56</t>
  </si>
  <si>
    <t>超出部分资费：</t>
  </si>
  <si>
    <r>
      <rPr>
        <sz val="10.5"/>
        <color rgb="FF000000"/>
        <rFont val="仿宋_GB2312"/>
        <charset val="134"/>
      </rPr>
      <t>IPv4</t>
    </r>
    <r>
      <rPr>
        <sz val="10.5"/>
        <color rgb="FF000000"/>
        <rFont val="仿宋_GB2312"/>
        <charset val="134"/>
      </rPr>
      <t>地址</t>
    </r>
  </si>
  <si>
    <r>
      <rPr>
        <sz val="10.5"/>
        <color rgb="FF000000"/>
        <rFont val="仿宋_GB2312"/>
        <charset val="134"/>
      </rPr>
      <t>50</t>
    </r>
    <r>
      <rPr>
        <sz val="10.5"/>
        <color rgb="FF000000"/>
        <rFont val="仿宋_GB2312"/>
        <charset val="134"/>
      </rPr>
      <t>元</t>
    </r>
    <r>
      <rPr>
        <sz val="10.5"/>
        <color rgb="FF000000"/>
        <rFont val="仿宋_GB2312"/>
        <charset val="134"/>
      </rPr>
      <t>/</t>
    </r>
    <r>
      <rPr>
        <sz val="10.5"/>
        <color rgb="FF000000"/>
        <rFont val="仿宋_GB2312"/>
        <charset val="134"/>
      </rPr>
      <t>月</t>
    </r>
    <r>
      <rPr>
        <sz val="10.5"/>
        <color rgb="FF000000"/>
        <rFont val="仿宋_GB2312"/>
        <charset val="134"/>
      </rPr>
      <t>/</t>
    </r>
    <r>
      <rPr>
        <sz val="10.5"/>
        <color rgb="FF000000"/>
        <rFont val="仿宋_GB2312"/>
        <charset val="134"/>
      </rPr>
      <t>个</t>
    </r>
  </si>
  <si>
    <t>付费IPv6地址段前缀位数</t>
  </si>
  <si>
    <t>收费（元/月）</t>
  </si>
  <si>
    <t>/60</t>
  </si>
  <si>
    <t>/52</t>
  </si>
  <si>
    <t>/48</t>
  </si>
  <si>
    <t>（二）IDC业务接入</t>
  </si>
  <si>
    <t>保底带宽</t>
  </si>
  <si>
    <r>
      <rPr>
        <sz val="10.5"/>
        <color theme="1"/>
        <rFont val="仿宋_GB2312"/>
        <charset val="134"/>
      </rPr>
      <t>IPv4</t>
    </r>
    <r>
      <rPr>
        <sz val="10.5"/>
        <color theme="1"/>
        <rFont val="仿宋_GB2312"/>
        <charset val="134"/>
      </rPr>
      <t>配置数量</t>
    </r>
  </si>
  <si>
    <r>
      <rPr>
        <sz val="10.5"/>
        <color theme="1"/>
        <rFont val="仿宋_GB2312"/>
        <charset val="134"/>
      </rPr>
      <t>100M</t>
    </r>
    <r>
      <rPr>
        <sz val="10.5"/>
        <color theme="1"/>
        <rFont val="仿宋_GB2312"/>
        <charset val="134"/>
      </rPr>
      <t>（含）以下</t>
    </r>
  </si>
  <si>
    <r>
      <rPr>
        <sz val="10.5"/>
        <color theme="1"/>
        <rFont val="仿宋_GB2312"/>
        <charset val="134"/>
      </rPr>
      <t>无配置</t>
    </r>
    <r>
      <rPr>
        <sz val="10.5"/>
        <color theme="1"/>
        <rFont val="仿宋_GB2312"/>
        <charset val="134"/>
      </rPr>
      <t>IP</t>
    </r>
    <r>
      <rPr>
        <sz val="10.5"/>
        <color theme="1"/>
        <rFont val="仿宋_GB2312"/>
        <charset val="134"/>
      </rPr>
      <t>地址</t>
    </r>
  </si>
  <si>
    <r>
      <rPr>
        <sz val="10.5"/>
        <color theme="1"/>
        <rFont val="仿宋_GB2312"/>
        <charset val="134"/>
      </rPr>
      <t>64</t>
    </r>
    <r>
      <rPr>
        <sz val="10.5"/>
        <color theme="1"/>
        <rFont val="仿宋_GB2312"/>
        <charset val="134"/>
      </rPr>
      <t>个</t>
    </r>
    <r>
      <rPr>
        <sz val="10.5"/>
        <color theme="1"/>
        <rFont val="仿宋_GB2312"/>
        <charset val="134"/>
      </rPr>
      <t>IP</t>
    </r>
    <r>
      <rPr>
        <sz val="10.5"/>
        <color theme="1"/>
        <rFont val="仿宋_GB2312"/>
        <charset val="134"/>
      </rPr>
      <t>地址</t>
    </r>
  </si>
  <si>
    <r>
      <rPr>
        <sz val="10.5"/>
        <color theme="1"/>
        <rFont val="仿宋_GB2312"/>
        <charset val="134"/>
      </rPr>
      <t>100M-1G</t>
    </r>
    <r>
      <rPr>
        <sz val="10.5"/>
        <color theme="1"/>
        <rFont val="仿宋_GB2312"/>
        <charset val="134"/>
      </rPr>
      <t>（含）</t>
    </r>
  </si>
  <si>
    <r>
      <rPr>
        <sz val="10.5"/>
        <color theme="1"/>
        <rFont val="仿宋_GB2312"/>
        <charset val="134"/>
      </rPr>
      <t>每</t>
    </r>
    <r>
      <rPr>
        <sz val="10.5"/>
        <color theme="1"/>
        <rFont val="仿宋_GB2312"/>
        <charset val="134"/>
      </rPr>
      <t>500M</t>
    </r>
    <r>
      <rPr>
        <sz val="10.5"/>
        <color theme="1"/>
        <rFont val="仿宋_GB2312"/>
        <charset val="134"/>
      </rPr>
      <t>配置</t>
    </r>
    <r>
      <rPr>
        <sz val="10.5"/>
        <color theme="1"/>
        <rFont val="仿宋_GB2312"/>
        <charset val="134"/>
      </rPr>
      <t>4</t>
    </r>
    <r>
      <rPr>
        <sz val="10.5"/>
        <color theme="1"/>
        <rFont val="仿宋_GB2312"/>
        <charset val="134"/>
      </rPr>
      <t>个</t>
    </r>
    <r>
      <rPr>
        <sz val="10.5"/>
        <color theme="1"/>
        <rFont val="仿宋_GB2312"/>
        <charset val="134"/>
      </rPr>
      <t>IP</t>
    </r>
    <r>
      <rPr>
        <sz val="10.5"/>
        <color theme="1"/>
        <rFont val="仿宋_GB2312"/>
        <charset val="134"/>
      </rPr>
      <t>地址，不足</t>
    </r>
    <r>
      <rPr>
        <sz val="10.5"/>
        <color theme="1"/>
        <rFont val="仿宋_GB2312"/>
        <charset val="134"/>
      </rPr>
      <t>500M</t>
    </r>
    <r>
      <rPr>
        <sz val="10.5"/>
        <color theme="1"/>
        <rFont val="仿宋_GB2312"/>
        <charset val="134"/>
      </rPr>
      <t>按</t>
    </r>
    <r>
      <rPr>
        <sz val="10.5"/>
        <color theme="1"/>
        <rFont val="仿宋_GB2312"/>
        <charset val="134"/>
      </rPr>
      <t>500M</t>
    </r>
    <r>
      <rPr>
        <sz val="10.5"/>
        <color theme="1"/>
        <rFont val="仿宋_GB2312"/>
        <charset val="134"/>
      </rPr>
      <t>计</t>
    </r>
  </si>
  <si>
    <r>
      <rPr>
        <sz val="10.5"/>
        <color theme="1"/>
        <rFont val="仿宋_GB2312"/>
        <charset val="134"/>
      </rPr>
      <t>128</t>
    </r>
    <r>
      <rPr>
        <sz val="10.5"/>
        <color theme="1"/>
        <rFont val="仿宋_GB2312"/>
        <charset val="134"/>
      </rPr>
      <t>个</t>
    </r>
    <r>
      <rPr>
        <sz val="10.5"/>
        <color theme="1"/>
        <rFont val="仿宋_GB2312"/>
        <charset val="134"/>
      </rPr>
      <t>IP</t>
    </r>
    <r>
      <rPr>
        <sz val="10.5"/>
        <color theme="1"/>
        <rFont val="仿宋_GB2312"/>
        <charset val="134"/>
      </rPr>
      <t>地址</t>
    </r>
  </si>
  <si>
    <r>
      <rPr>
        <sz val="10.5"/>
        <color theme="1"/>
        <rFont val="仿宋_GB2312"/>
        <charset val="134"/>
      </rPr>
      <t>每</t>
    </r>
    <r>
      <rPr>
        <sz val="10.5"/>
        <color theme="1"/>
        <rFont val="仿宋_GB2312"/>
        <charset val="134"/>
      </rPr>
      <t>1G</t>
    </r>
    <r>
      <rPr>
        <sz val="10.5"/>
        <color theme="1"/>
        <rFont val="仿宋_GB2312"/>
        <charset val="134"/>
      </rPr>
      <t>配置</t>
    </r>
    <r>
      <rPr>
        <sz val="10.5"/>
        <color theme="1"/>
        <rFont val="仿宋_GB2312"/>
        <charset val="134"/>
      </rPr>
      <t>8</t>
    </r>
    <r>
      <rPr>
        <sz val="10.5"/>
        <color theme="1"/>
        <rFont val="仿宋_GB2312"/>
        <charset val="134"/>
      </rPr>
      <t>个</t>
    </r>
    <r>
      <rPr>
        <sz val="10.5"/>
        <color theme="1"/>
        <rFont val="仿宋_GB2312"/>
        <charset val="134"/>
      </rPr>
      <t>IP</t>
    </r>
    <r>
      <rPr>
        <sz val="10.5"/>
        <color theme="1"/>
        <rFont val="仿宋_GB2312"/>
        <charset val="134"/>
      </rPr>
      <t>地址，不足</t>
    </r>
    <r>
      <rPr>
        <sz val="10.5"/>
        <color theme="1"/>
        <rFont val="仿宋_GB2312"/>
        <charset val="134"/>
      </rPr>
      <t>1G</t>
    </r>
    <r>
      <rPr>
        <sz val="10.5"/>
        <color theme="1"/>
        <rFont val="仿宋_GB2312"/>
        <charset val="134"/>
      </rPr>
      <t>按</t>
    </r>
    <r>
      <rPr>
        <sz val="10.5"/>
        <color theme="1"/>
        <rFont val="仿宋_GB2312"/>
        <charset val="134"/>
      </rPr>
      <t>1G</t>
    </r>
    <r>
      <rPr>
        <sz val="10.5"/>
        <color theme="1"/>
        <rFont val="仿宋_GB2312"/>
        <charset val="134"/>
      </rPr>
      <t>计</t>
    </r>
  </si>
  <si>
    <r>
      <rPr>
        <sz val="10.5"/>
        <color theme="1"/>
        <rFont val="仿宋_GB2312"/>
        <charset val="134"/>
      </rPr>
      <t>2</t>
    </r>
    <r>
      <rPr>
        <sz val="10.5"/>
        <color theme="1"/>
        <rFont val="仿宋_GB2312"/>
        <charset val="134"/>
      </rPr>
      <t>个</t>
    </r>
    <r>
      <rPr>
        <sz val="10.5"/>
        <color theme="1"/>
        <rFont val="仿宋_GB2312"/>
        <charset val="134"/>
      </rPr>
      <t>C</t>
    </r>
    <r>
      <rPr>
        <sz val="10.5"/>
        <color theme="1"/>
        <rFont val="仿宋_GB2312"/>
        <charset val="134"/>
      </rPr>
      <t>的</t>
    </r>
    <r>
      <rPr>
        <sz val="10.5"/>
        <color theme="1"/>
        <rFont val="仿宋_GB2312"/>
        <charset val="134"/>
      </rPr>
      <t>IP</t>
    </r>
    <r>
      <rPr>
        <sz val="10.5"/>
        <color theme="1"/>
        <rFont val="仿宋_GB2312"/>
        <charset val="134"/>
      </rPr>
      <t>地址</t>
    </r>
  </si>
  <si>
    <r>
      <rPr>
        <sz val="10.5"/>
        <color theme="1"/>
        <rFont val="仿宋_GB2312"/>
        <charset val="134"/>
      </rPr>
      <t>8</t>
    </r>
    <r>
      <rPr>
        <sz val="10.5"/>
        <color theme="1"/>
        <rFont val="仿宋_GB2312"/>
        <charset val="134"/>
      </rPr>
      <t>个</t>
    </r>
    <r>
      <rPr>
        <sz val="10.5"/>
        <color theme="1"/>
        <rFont val="仿宋_GB2312"/>
        <charset val="134"/>
      </rPr>
      <t>C</t>
    </r>
    <r>
      <rPr>
        <sz val="10.5"/>
        <color theme="1"/>
        <rFont val="仿宋_GB2312"/>
        <charset val="134"/>
      </rPr>
      <t>的</t>
    </r>
    <r>
      <rPr>
        <sz val="10.5"/>
        <color theme="1"/>
        <rFont val="仿宋_GB2312"/>
        <charset val="134"/>
      </rPr>
      <t>IP</t>
    </r>
    <r>
      <rPr>
        <sz val="10.5"/>
        <color theme="1"/>
        <rFont val="仿宋_GB2312"/>
        <charset val="134"/>
      </rPr>
      <t>地址</t>
    </r>
  </si>
  <si>
    <r>
      <rPr>
        <sz val="10.5"/>
        <color theme="1"/>
        <rFont val="仿宋_GB2312"/>
        <charset val="134"/>
      </rPr>
      <t>IPv4</t>
    </r>
    <r>
      <rPr>
        <sz val="10.5"/>
        <color theme="1"/>
        <rFont val="仿宋_GB2312"/>
        <charset val="134"/>
      </rPr>
      <t>地址租用费</t>
    </r>
  </si>
  <si>
    <r>
      <rPr>
        <sz val="10.5"/>
        <color theme="1"/>
        <rFont val="仿宋_GB2312"/>
        <charset val="134"/>
      </rPr>
      <t>IPv6</t>
    </r>
    <r>
      <rPr>
        <sz val="10.5"/>
        <color theme="1"/>
        <rFont val="仿宋_GB2312"/>
        <charset val="134"/>
      </rPr>
      <t>免费地址</t>
    </r>
  </si>
  <si>
    <r>
      <rPr>
        <sz val="10.5"/>
        <color theme="1"/>
        <rFont val="仿宋_GB2312"/>
        <charset val="134"/>
      </rPr>
      <t>1G</t>
    </r>
    <r>
      <rPr>
        <sz val="10.5"/>
        <color theme="1"/>
        <rFont val="仿宋_GB2312"/>
        <charset val="134"/>
      </rPr>
      <t>（含）</t>
    </r>
  </si>
  <si>
    <r>
      <rPr>
        <sz val="10.5"/>
        <color theme="1"/>
        <rFont val="仿宋_GB2312"/>
        <charset val="134"/>
      </rPr>
      <t>免费分配</t>
    </r>
    <r>
      <rPr>
        <sz val="10.5"/>
        <color theme="1"/>
        <rFont val="仿宋_GB2312"/>
        <charset val="134"/>
      </rPr>
      <t>1</t>
    </r>
    <r>
      <rPr>
        <sz val="10.5"/>
        <color theme="1"/>
        <rFont val="仿宋_GB2312"/>
        <charset val="134"/>
      </rPr>
      <t>个</t>
    </r>
    <r>
      <rPr>
        <sz val="10.5"/>
        <color theme="1"/>
        <rFont val="仿宋_GB2312"/>
        <charset val="134"/>
      </rPr>
      <t>/56 IPv6</t>
    </r>
    <r>
      <rPr>
        <sz val="10.5"/>
        <color theme="1"/>
        <rFont val="仿宋_GB2312"/>
        <charset val="134"/>
      </rPr>
      <t>前缀地址</t>
    </r>
  </si>
  <si>
    <r>
      <rPr>
        <sz val="10.5"/>
        <color theme="1"/>
        <rFont val="仿宋_GB2312"/>
        <charset val="134"/>
      </rPr>
      <t>以</t>
    </r>
    <r>
      <rPr>
        <sz val="10.5"/>
        <color theme="1"/>
        <rFont val="仿宋_GB2312"/>
        <charset val="134"/>
      </rPr>
      <t>1</t>
    </r>
    <r>
      <rPr>
        <sz val="10.5"/>
        <color theme="1"/>
        <rFont val="仿宋_GB2312"/>
        <charset val="134"/>
      </rPr>
      <t>个</t>
    </r>
    <r>
      <rPr>
        <sz val="10.5"/>
        <color theme="1"/>
        <rFont val="仿宋_GB2312"/>
        <charset val="134"/>
      </rPr>
      <t>/56 IPv6</t>
    </r>
    <r>
      <rPr>
        <sz val="10.5"/>
        <color theme="1"/>
        <rFont val="仿宋_GB2312"/>
        <charset val="134"/>
      </rPr>
      <t>前缀地址为计价单位，按照</t>
    </r>
    <r>
      <rPr>
        <sz val="10.5"/>
        <color theme="1"/>
        <rFont val="仿宋_GB2312"/>
        <charset val="134"/>
      </rPr>
      <t>/56</t>
    </r>
    <r>
      <rPr>
        <sz val="10.5"/>
        <color theme="1"/>
        <rFont val="仿宋_GB2312"/>
        <charset val="134"/>
      </rPr>
      <t>的倍数进行递增</t>
    </r>
  </si>
  <si>
    <r>
      <rPr>
        <sz val="10.5"/>
        <color theme="1"/>
        <rFont val="仿宋_GB2312"/>
        <charset val="134"/>
      </rPr>
      <t>每</t>
    </r>
    <r>
      <rPr>
        <sz val="10.5"/>
        <color theme="1"/>
        <rFont val="仿宋_GB2312"/>
        <charset val="134"/>
      </rPr>
      <t>500M</t>
    </r>
    <r>
      <rPr>
        <sz val="10.5"/>
        <color theme="1"/>
        <rFont val="仿宋_GB2312"/>
        <charset val="134"/>
      </rPr>
      <t>签约带宽免费分配一个</t>
    </r>
    <r>
      <rPr>
        <sz val="10.5"/>
        <color theme="1"/>
        <rFont val="仿宋_GB2312"/>
        <charset val="134"/>
      </rPr>
      <t>/56 IPv6</t>
    </r>
    <r>
      <rPr>
        <sz val="10.5"/>
        <color theme="1"/>
        <rFont val="仿宋_GB2312"/>
        <charset val="134"/>
      </rPr>
      <t>路由前缀，不足</t>
    </r>
    <r>
      <rPr>
        <sz val="10.5"/>
        <color theme="1"/>
        <rFont val="仿宋_GB2312"/>
        <charset val="134"/>
      </rPr>
      <t>500M</t>
    </r>
    <r>
      <rPr>
        <sz val="10.5"/>
        <color theme="1"/>
        <rFont val="仿宋_GB2312"/>
        <charset val="134"/>
      </rPr>
      <t>按</t>
    </r>
    <r>
      <rPr>
        <sz val="10.5"/>
        <color theme="1"/>
        <rFont val="仿宋_GB2312"/>
        <charset val="134"/>
      </rPr>
      <t>500M</t>
    </r>
    <r>
      <rPr>
        <sz val="10.5"/>
        <color theme="1"/>
        <rFont val="仿宋_GB2312"/>
        <charset val="134"/>
      </rPr>
      <t>计，最大可免费申请分配</t>
    </r>
    <r>
      <rPr>
        <sz val="10.5"/>
        <color theme="1"/>
        <rFont val="仿宋_GB2312"/>
        <charset val="134"/>
      </rPr>
      <t>16</t>
    </r>
    <r>
      <rPr>
        <sz val="10.5"/>
        <color theme="1"/>
        <rFont val="仿宋_GB2312"/>
        <charset val="134"/>
      </rPr>
      <t>个</t>
    </r>
    <r>
      <rPr>
        <sz val="10.5"/>
        <color theme="1"/>
        <rFont val="仿宋_GB2312"/>
        <charset val="134"/>
      </rPr>
      <t>/56 IPv6</t>
    </r>
    <r>
      <rPr>
        <sz val="10.5"/>
        <color theme="1"/>
        <rFont val="仿宋_GB2312"/>
        <charset val="134"/>
      </rPr>
      <t>前缀地址</t>
    </r>
  </si>
  <si>
    <r>
      <rPr>
        <sz val="10.5"/>
        <color theme="1"/>
        <rFont val="仿宋_GB2312"/>
        <charset val="134"/>
      </rPr>
      <t>10G-30G</t>
    </r>
    <r>
      <rPr>
        <sz val="10.5"/>
        <color theme="1"/>
        <rFont val="仿宋_GB2312"/>
        <charset val="134"/>
      </rPr>
      <t>（含）</t>
    </r>
  </si>
  <si>
    <r>
      <rPr>
        <sz val="10.5"/>
        <color theme="1"/>
        <rFont val="仿宋_GB2312"/>
        <charset val="134"/>
      </rPr>
      <t>每</t>
    </r>
    <r>
      <rPr>
        <sz val="10.5"/>
        <color theme="1"/>
        <rFont val="仿宋_GB2312"/>
        <charset val="134"/>
      </rPr>
      <t>400M</t>
    </r>
    <r>
      <rPr>
        <sz val="10.5"/>
        <color theme="1"/>
        <rFont val="仿宋_GB2312"/>
        <charset val="134"/>
      </rPr>
      <t>签约带宽免费分配一个</t>
    </r>
    <r>
      <rPr>
        <sz val="10.5"/>
        <color theme="1"/>
        <rFont val="仿宋_GB2312"/>
        <charset val="134"/>
      </rPr>
      <t>/56 IPv6</t>
    </r>
    <r>
      <rPr>
        <sz val="10.5"/>
        <color theme="1"/>
        <rFont val="仿宋_GB2312"/>
        <charset val="134"/>
      </rPr>
      <t>路由前缀，不足</t>
    </r>
    <r>
      <rPr>
        <sz val="10.5"/>
        <color theme="1"/>
        <rFont val="仿宋_GB2312"/>
        <charset val="134"/>
      </rPr>
      <t>400M</t>
    </r>
    <r>
      <rPr>
        <sz val="10.5"/>
        <color theme="1"/>
        <rFont val="仿宋_GB2312"/>
        <charset val="134"/>
      </rPr>
      <t>按</t>
    </r>
    <r>
      <rPr>
        <sz val="10.5"/>
        <color theme="1"/>
        <rFont val="仿宋_GB2312"/>
        <charset val="134"/>
      </rPr>
      <t>400M</t>
    </r>
    <r>
      <rPr>
        <sz val="10.5"/>
        <color theme="1"/>
        <rFont val="仿宋_GB2312"/>
        <charset val="134"/>
      </rPr>
      <t>计，最大可免费申请分配</t>
    </r>
    <r>
      <rPr>
        <sz val="10.5"/>
        <color theme="1"/>
        <rFont val="仿宋_GB2312"/>
        <charset val="134"/>
      </rPr>
      <t>64</t>
    </r>
    <r>
      <rPr>
        <sz val="10.5"/>
        <color theme="1"/>
        <rFont val="仿宋_GB2312"/>
        <charset val="134"/>
      </rPr>
      <t>个</t>
    </r>
    <r>
      <rPr>
        <sz val="10.5"/>
        <color theme="1"/>
        <rFont val="仿宋_GB2312"/>
        <charset val="134"/>
      </rPr>
      <t>/56 IPv6</t>
    </r>
    <r>
      <rPr>
        <sz val="10.5"/>
        <color theme="1"/>
        <rFont val="仿宋_GB2312"/>
        <charset val="134"/>
      </rPr>
      <t>前缀地址</t>
    </r>
  </si>
  <si>
    <r>
      <rPr>
        <sz val="10.5"/>
        <color theme="1"/>
        <rFont val="仿宋_GB2312"/>
        <charset val="134"/>
      </rPr>
      <t>30G-100G</t>
    </r>
    <r>
      <rPr>
        <sz val="10.5"/>
        <color theme="1"/>
        <rFont val="仿宋_GB2312"/>
        <charset val="134"/>
      </rPr>
      <t>（含）</t>
    </r>
  </si>
  <si>
    <r>
      <rPr>
        <sz val="10.5"/>
        <color theme="1"/>
        <rFont val="仿宋_GB2312"/>
        <charset val="134"/>
      </rPr>
      <t>每</t>
    </r>
    <r>
      <rPr>
        <sz val="10.5"/>
        <color theme="1"/>
        <rFont val="仿宋_GB2312"/>
        <charset val="134"/>
      </rPr>
      <t>300M</t>
    </r>
    <r>
      <rPr>
        <sz val="10.5"/>
        <color theme="1"/>
        <rFont val="仿宋_GB2312"/>
        <charset val="134"/>
      </rPr>
      <t>签约带宽免费分配一个</t>
    </r>
    <r>
      <rPr>
        <sz val="10.5"/>
        <color theme="1"/>
        <rFont val="仿宋_GB2312"/>
        <charset val="134"/>
      </rPr>
      <t>/56 IPv6</t>
    </r>
    <r>
      <rPr>
        <sz val="10.5"/>
        <color theme="1"/>
        <rFont val="仿宋_GB2312"/>
        <charset val="134"/>
      </rPr>
      <t>路由前缀，不足</t>
    </r>
    <r>
      <rPr>
        <sz val="10.5"/>
        <color theme="1"/>
        <rFont val="仿宋_GB2312"/>
        <charset val="134"/>
      </rPr>
      <t>300M</t>
    </r>
    <r>
      <rPr>
        <sz val="10.5"/>
        <color theme="1"/>
        <rFont val="仿宋_GB2312"/>
        <charset val="134"/>
      </rPr>
      <t>按</t>
    </r>
    <r>
      <rPr>
        <sz val="10.5"/>
        <color theme="1"/>
        <rFont val="仿宋_GB2312"/>
        <charset val="134"/>
      </rPr>
      <t>300M</t>
    </r>
    <r>
      <rPr>
        <sz val="10.5"/>
        <color theme="1"/>
        <rFont val="仿宋_GB2312"/>
        <charset val="134"/>
      </rPr>
      <t>计，最大可免费申请分配</t>
    </r>
    <r>
      <rPr>
        <sz val="10.5"/>
        <color theme="1"/>
        <rFont val="仿宋_GB2312"/>
        <charset val="134"/>
      </rPr>
      <t>256</t>
    </r>
    <r>
      <rPr>
        <sz val="10.5"/>
        <color theme="1"/>
        <rFont val="仿宋_GB2312"/>
        <charset val="134"/>
      </rPr>
      <t>个</t>
    </r>
    <r>
      <rPr>
        <sz val="10.5"/>
        <color theme="1"/>
        <rFont val="仿宋_GB2312"/>
        <charset val="134"/>
      </rPr>
      <t>/56 IPv6</t>
    </r>
    <r>
      <rPr>
        <sz val="10.5"/>
        <color theme="1"/>
        <rFont val="仿宋_GB2312"/>
        <charset val="134"/>
      </rPr>
      <t>前缀地址</t>
    </r>
  </si>
  <si>
    <r>
      <rPr>
        <sz val="10.5"/>
        <color theme="1"/>
        <rFont val="仿宋_GB2312"/>
        <charset val="134"/>
      </rPr>
      <t>IPv6</t>
    </r>
    <r>
      <rPr>
        <sz val="10.5"/>
        <color theme="1"/>
        <rFont val="仿宋_GB2312"/>
        <charset val="134"/>
      </rPr>
      <t>地址租用费</t>
    </r>
  </si>
  <si>
    <r>
      <rPr>
        <sz val="10.5"/>
        <color theme="1"/>
        <rFont val="仿宋_GB2312"/>
        <charset val="134"/>
      </rPr>
      <t>100</t>
    </r>
    <r>
      <rPr>
        <sz val="10.5"/>
        <color theme="1"/>
        <rFont val="仿宋_GB2312"/>
        <charset val="134"/>
      </rPr>
      <t>元</t>
    </r>
    <r>
      <rPr>
        <sz val="10.5"/>
        <color theme="1"/>
        <rFont val="仿宋_GB2312"/>
        <charset val="134"/>
      </rPr>
      <t>/</t>
    </r>
    <r>
      <rPr>
        <sz val="10.5"/>
        <color theme="1"/>
        <rFont val="仿宋_GB2312"/>
        <charset val="134"/>
      </rPr>
      <t>月</t>
    </r>
    <r>
      <rPr>
        <sz val="10.5"/>
        <color theme="1"/>
        <rFont val="仿宋_GB2312"/>
        <charset val="134"/>
      </rPr>
      <t>//56</t>
    </r>
    <r>
      <rPr>
        <sz val="10.5"/>
        <color theme="1"/>
        <rFont val="仿宋_GB2312"/>
        <charset val="134"/>
      </rPr>
      <t>地址前缀</t>
    </r>
  </si>
  <si>
    <t>防火墙基础版</t>
  </si>
  <si>
    <t>1000Mbps</t>
  </si>
  <si>
    <t>防火墙增强版</t>
  </si>
  <si>
    <t>设备处理能力
（上行+下行）</t>
  </si>
  <si>
    <t>600Mbps</t>
  </si>
  <si>
    <t>2000Mbps</t>
  </si>
  <si>
    <t>400Mbps</t>
  </si>
  <si>
    <t>国际快线价格体系，元/M/月</t>
  </si>
  <si>
    <t>底价</t>
  </si>
  <si>
    <t>互联网专线带宽分布</t>
  </si>
  <si>
    <t>数据专线带宽分布</t>
  </si>
  <si>
    <t>套餐类型</t>
  </si>
  <si>
    <t>产品功能</t>
  </si>
  <si>
    <t>产品型号</t>
  </si>
  <si>
    <t>设备关键指标</t>
  </si>
  <si>
    <t>目录价
（元/月）</t>
  </si>
  <si>
    <t>12个月合约，底价折扣4.5折</t>
  </si>
  <si>
    <t>24个月合约，底价折扣2.25折</t>
  </si>
  <si>
    <t>36个月合约，底价折扣1.5折</t>
  </si>
  <si>
    <t>折扣管控</t>
  </si>
  <si>
    <t>防护版</t>
  </si>
  <si>
    <r>
      <rPr>
        <b/>
        <sz val="11"/>
        <color theme="1" tint="4.9989318521683403E-2"/>
        <rFont val="Microsoft YaHei Light"/>
        <family val="2"/>
      </rPr>
      <t>1、主要功能：</t>
    </r>
    <r>
      <rPr>
        <sz val="11"/>
        <color theme="1" tint="4.9989318521683403E-2"/>
        <rFont val="Microsoft YaHei Light"/>
        <family val="2"/>
      </rPr>
      <t xml:space="preserve">业务感知、web分类、入侵攻击阻断、专线负载均衡、病毒防护、敏感信息保护、黑白名单功能、紧急安全通知、危险报文阻断、危险链接阻断、带宽管理、定期安全报告、远程办公加密连接
</t>
    </r>
    <r>
      <rPr>
        <b/>
        <sz val="11"/>
        <color theme="1" tint="4.9989318521683403E-2"/>
        <rFont val="Microsoft YaHei Light"/>
        <family val="2"/>
      </rPr>
      <t>2、应用识别：</t>
    </r>
    <r>
      <rPr>
        <sz val="11"/>
        <color theme="1" tint="4.9989318521683403E-2"/>
        <rFont val="Microsoft YaHei Light"/>
        <family val="2"/>
      </rPr>
      <t xml:space="preserve">支持识别5000+应用
</t>
    </r>
    <r>
      <rPr>
        <b/>
        <sz val="11"/>
        <color theme="1" tint="4.9989318521683403E-2"/>
        <rFont val="Microsoft YaHei Light"/>
        <family val="2"/>
      </rPr>
      <t>3、入侵防御：</t>
    </r>
    <r>
      <rPr>
        <sz val="11"/>
        <color theme="1" tint="4.9989318521683403E-2"/>
        <rFont val="Microsoft YaHei Light"/>
        <family val="2"/>
      </rPr>
      <t xml:space="preserve">3000+种特征的攻击检测和防御
</t>
    </r>
    <r>
      <rPr>
        <b/>
        <sz val="11"/>
        <color theme="1" tint="4.9989318521683403E-2"/>
        <rFont val="Microsoft YaHei Light"/>
        <family val="2"/>
      </rPr>
      <t>4、上网行为管理-URL过滤：</t>
    </r>
    <r>
      <rPr>
        <sz val="11"/>
        <color theme="1" tint="4.9989318521683403E-2"/>
        <rFont val="Microsoft YaHei Light"/>
        <family val="2"/>
      </rPr>
      <t xml:space="preserve">139个分类库，超2000万条URL规则
</t>
    </r>
    <r>
      <rPr>
        <b/>
        <sz val="11"/>
        <color theme="1" tint="4.9989318521683403E-2"/>
        <rFont val="Microsoft YaHei Light"/>
        <family val="2"/>
      </rPr>
      <t>5、病毒库：</t>
    </r>
    <r>
      <rPr>
        <sz val="11"/>
        <color theme="1" tint="4.9989318521683403E-2"/>
        <rFont val="Microsoft YaHei Light"/>
        <family val="2"/>
      </rPr>
      <t>本地库数量600万+（含僵木蠕检测）</t>
    </r>
    <r>
      <rPr>
        <b/>
        <sz val="11"/>
        <color theme="1" tint="4.9989318521683403E-2"/>
        <rFont val="Microsoft YaHei Light"/>
        <family val="2"/>
      </rPr>
      <t xml:space="preserve">
6、默认提供L2安装</t>
    </r>
  </si>
  <si>
    <t>新华三F1000-Y300</t>
  </si>
  <si>
    <t>50万并发连接，每秒新建2万连接，8*GE电口+2*GE SFP接口</t>
  </si>
  <si>
    <t>新华三F1000-Y500</t>
  </si>
  <si>
    <t>新华三F1000-Y1000</t>
  </si>
  <si>
    <t>100万并发连接，每秒新建2万连接，8*GE电口+2*GE SFP接口</t>
  </si>
  <si>
    <r>
      <rPr>
        <b/>
        <sz val="11"/>
        <rFont val="Microsoft YaHei Light"/>
        <family val="2"/>
      </rPr>
      <t>1、关键部件全国产化：</t>
    </r>
    <r>
      <rPr>
        <sz val="11"/>
        <rFont val="Microsoft YaHei Light"/>
        <family val="2"/>
      </rPr>
      <t xml:space="preserve">包括CPU、内存、时钟、安全芯片、操作系统全国产，更符合党政客户需求
</t>
    </r>
    <r>
      <rPr>
        <b/>
        <sz val="11"/>
        <rFont val="Microsoft YaHei Light"/>
        <family val="2"/>
      </rPr>
      <t>2、主要功能：</t>
    </r>
    <r>
      <rPr>
        <sz val="11"/>
        <rFont val="Microsoft YaHei Light"/>
        <family val="2"/>
      </rPr>
      <t xml:space="preserve">业务感知、web分类、入侵攻击阻断、专线负载均衡、病毒防护、敏感信息保护、黑白名单功能、紧急安全通知、危险报文阻断、危险链接阻断、威胁关联分析、带宽管理、定期安全报告、远程办公加密连接
</t>
    </r>
    <r>
      <rPr>
        <b/>
        <sz val="11"/>
        <rFont val="Microsoft YaHei Light"/>
        <family val="2"/>
      </rPr>
      <t>3、应用识别：</t>
    </r>
    <r>
      <rPr>
        <sz val="11"/>
        <rFont val="Microsoft YaHei Light"/>
        <family val="2"/>
      </rPr>
      <t xml:space="preserve">支持识别6000+应用
</t>
    </r>
    <r>
      <rPr>
        <b/>
        <sz val="11"/>
        <rFont val="Microsoft YaHei Light"/>
        <family val="2"/>
      </rPr>
      <t>4、入侵防御：</t>
    </r>
    <r>
      <rPr>
        <sz val="11"/>
        <rFont val="Microsoft YaHei Light"/>
        <family val="2"/>
      </rPr>
      <t xml:space="preserve">1000Mbps版本支持12000+特征库/其他版本支持5000+特征库 
</t>
    </r>
    <r>
      <rPr>
        <b/>
        <sz val="11"/>
        <rFont val="Microsoft YaHei Light"/>
        <family val="2"/>
      </rPr>
      <t>5、上网行为管理-URL过滤：</t>
    </r>
    <r>
      <rPr>
        <sz val="11"/>
        <rFont val="Microsoft YaHei Light"/>
        <family val="2"/>
      </rPr>
      <t xml:space="preserve">分类库超1.2亿条规则
</t>
    </r>
    <r>
      <rPr>
        <b/>
        <sz val="11"/>
        <rFont val="Microsoft YaHei Light"/>
        <family val="2"/>
      </rPr>
      <t>6、病毒库：</t>
    </r>
    <r>
      <rPr>
        <sz val="11"/>
        <rFont val="Microsoft YaHei Light"/>
        <family val="2"/>
      </rPr>
      <t xml:space="preserve">1000Mbps版本支持500万+/其他版本300万，基于智能 AI签名算法覆盖亿级病毒种类，区别于传统HASH算法的病毒签名和病毒种类1：1覆盖；支持500+僵尸网络识别，支持1000+蠕虫和木马识别
</t>
    </r>
    <r>
      <rPr>
        <b/>
        <sz val="11"/>
        <rFont val="Microsoft YaHei Light"/>
        <family val="2"/>
      </rPr>
      <t>7、默认提供L2安装</t>
    </r>
    <r>
      <rPr>
        <sz val="11"/>
        <rFont val="Microsoft YaHei Light"/>
        <family val="2"/>
      </rPr>
      <t xml:space="preserve">
</t>
    </r>
    <r>
      <rPr>
        <b/>
        <sz val="11"/>
        <rFont val="Microsoft YaHei Light"/>
        <family val="2"/>
      </rPr>
      <t>8、提供增值服务（额外收费）：</t>
    </r>
    <r>
      <rPr>
        <sz val="11"/>
        <rFont val="Microsoft YaHei Light"/>
        <family val="2"/>
      </rPr>
      <t>外部攻击源自动阻断、高级威胁信息服务、高级威胁关联分析、应用访问可视化（移动专享、友商暂无此服务）</t>
    </r>
  </si>
  <si>
    <t>华为1000E-M100</t>
  </si>
  <si>
    <t>10万并发连接，每秒新建1万连接，10*GE电口</t>
  </si>
  <si>
    <t>华为1000E-M200</t>
  </si>
  <si>
    <t>20万并发连接，每秒新建1.5万连接，10*GE电口</t>
  </si>
  <si>
    <t>华为1000E-M300</t>
  </si>
  <si>
    <t>30万并发连接，每秒新建2万连接，2*10GE（SFP+）+10*GE电口</t>
  </si>
  <si>
    <t>华为1000E-M500</t>
  </si>
  <si>
    <t>360万并发连接，每秒新建8万连接，2*10GE（SFP+）+16*GE电口+8*GE SFP接口</t>
  </si>
  <si>
    <t>防火墙优享版</t>
  </si>
  <si>
    <r>
      <rPr>
        <sz val="11"/>
        <color theme="1" tint="4.9989318521683403E-2"/>
        <rFont val="Microsoft YaHei Light"/>
        <family val="2"/>
      </rPr>
      <t>1、</t>
    </r>
    <r>
      <rPr>
        <b/>
        <sz val="11"/>
        <color theme="1" tint="4.9989318521683403E-2"/>
        <rFont val="Microsoft YaHei Light"/>
        <family val="2"/>
      </rPr>
      <t>主要功能</t>
    </r>
    <r>
      <rPr>
        <sz val="11"/>
        <color theme="1" tint="4.9989318521683403E-2"/>
        <rFont val="Microsoft YaHei Light"/>
        <family val="2"/>
      </rPr>
      <t>：业务感知、web分类、入侵攻击阻断、专线负载均衡、病毒防护、敏感信息保护、黑白名单功能、紧急安全通知、危险报文阻断、危险链接阻断、带宽管理、定期安全报告、远程办公加密连接
2、</t>
    </r>
    <r>
      <rPr>
        <b/>
        <sz val="11"/>
        <color theme="1" tint="4.9989318521683403E-2"/>
        <rFont val="Microsoft YaHei Light"/>
        <family val="2"/>
      </rPr>
      <t>应用识别</t>
    </r>
    <r>
      <rPr>
        <sz val="11"/>
        <color theme="1" tint="4.9989318521683403E-2"/>
        <rFont val="Microsoft YaHei Light"/>
        <family val="2"/>
      </rPr>
      <t>：支持识别2000+应用
3、</t>
    </r>
    <r>
      <rPr>
        <b/>
        <sz val="11"/>
        <color theme="1" tint="4.9989318521683403E-2"/>
        <rFont val="Microsoft YaHei Light"/>
        <family val="2"/>
      </rPr>
      <t>入侵防御</t>
    </r>
    <r>
      <rPr>
        <sz val="11"/>
        <color theme="1" tint="4.9989318521683403E-2"/>
        <rFont val="Microsoft YaHei Light"/>
        <family val="2"/>
      </rPr>
      <t>：8000+种特征的攻击检测和防御
4、</t>
    </r>
    <r>
      <rPr>
        <b/>
        <sz val="11"/>
        <color theme="1" tint="4.9989318521683403E-2"/>
        <rFont val="Microsoft YaHei Light"/>
        <family val="2"/>
      </rPr>
      <t>上网行为管理-URL过滤</t>
    </r>
    <r>
      <rPr>
        <sz val="11"/>
        <color theme="1" tint="4.9989318521683403E-2"/>
        <rFont val="Microsoft YaHei Light"/>
        <family val="2"/>
      </rPr>
      <t>：2100万条URL规则
5、</t>
    </r>
    <r>
      <rPr>
        <b/>
        <sz val="11"/>
        <color theme="1" tint="4.9989318521683403E-2"/>
        <rFont val="Microsoft YaHei Light"/>
        <family val="2"/>
      </rPr>
      <t>病毒库</t>
    </r>
    <r>
      <rPr>
        <sz val="11"/>
        <color theme="1" tint="4.9989318521683403E-2"/>
        <rFont val="Microsoft YaHei Light"/>
        <family val="2"/>
      </rPr>
      <t>：本地库数量1230万+（含僵木蠕检测）
6、</t>
    </r>
    <r>
      <rPr>
        <b/>
        <sz val="11"/>
        <color theme="1" tint="4.9989318521683403E-2"/>
        <rFont val="Microsoft YaHei Light"/>
        <family val="2"/>
      </rPr>
      <t>默认提供L2安装</t>
    </r>
  </si>
  <si>
    <t>启明星辰V100</t>
  </si>
  <si>
    <t xml:space="preserve">40万并发连接，每秒新建1.2万连接，5GE电口+1光电复用Combo   </t>
  </si>
  <si>
    <t>启明星辰V200</t>
  </si>
  <si>
    <t>150万并发连接，每秒新建1.4万连接，8*GE电口+2*GE光口</t>
  </si>
  <si>
    <t>启明星辰V300</t>
  </si>
  <si>
    <t>130万并发连接，每秒新建5.5万连接，8*GE电口+4*GE光口</t>
  </si>
  <si>
    <t>启明星辰V500</t>
  </si>
  <si>
    <t>130万并发连接，每秒新建7.9万连接，8*GE电口+4*GE光口</t>
  </si>
  <si>
    <t>启明星辰V1K</t>
  </si>
  <si>
    <t>250万并发连接，每秒新建10万连接，6*GE电口+2*GE光口+2*10GE(SFP+)接口</t>
  </si>
  <si>
    <t>审计版</t>
  </si>
  <si>
    <r>
      <rPr>
        <b/>
        <sz val="11"/>
        <color theme="1"/>
        <rFont val="Microsoft YaHei Light"/>
        <family val="2"/>
      </rPr>
      <t>1、主要功能：</t>
    </r>
    <r>
      <rPr>
        <sz val="11"/>
        <color theme="1"/>
        <rFont val="Microsoft YaHei Light"/>
        <family val="2"/>
      </rPr>
      <t xml:space="preserve">上网行为管理、行为审计、负载均衡、统一上网认证、协议识别、流量控制、访问控制、应用分流，DNS管控、SD-WAN组网、业务级质量监测等功能，支持180天审计日志本地存储
</t>
    </r>
    <r>
      <rPr>
        <b/>
        <sz val="11"/>
        <color theme="1"/>
        <rFont val="Microsoft YaHei Light"/>
        <family val="2"/>
      </rPr>
      <t>2、应用识别：</t>
    </r>
    <r>
      <rPr>
        <sz val="11"/>
        <color theme="1"/>
        <rFont val="Microsoft YaHei Light"/>
        <family val="2"/>
      </rPr>
      <t xml:space="preserve">支持识别超过1000种应用协议协议，现网识别率超过95%
</t>
    </r>
    <r>
      <rPr>
        <b/>
        <sz val="11"/>
        <color theme="1"/>
        <rFont val="Microsoft YaHei Light"/>
        <family val="2"/>
      </rPr>
      <t>3、威胁情报</t>
    </r>
    <r>
      <rPr>
        <sz val="11"/>
        <color theme="1"/>
        <rFont val="Microsoft YaHei Light"/>
        <family val="2"/>
      </rPr>
      <t xml:space="preserve">：支持威胁情报的一键监测和一键阻断，情报数量≥10万条，默认情报类型包含16类：挖矿、C2节点、网站后门、僵尸网络、恶意域名、色情网站、赌博网站等类型，情报；支持一键监测和一键阻断、情报库自动同步；（情报库来源于情报威胁联盟）。
</t>
    </r>
    <r>
      <rPr>
        <b/>
        <sz val="11"/>
        <color theme="1"/>
        <rFont val="Microsoft YaHei Light"/>
        <family val="2"/>
      </rPr>
      <t>4、认证功能</t>
    </r>
    <r>
      <rPr>
        <sz val="11"/>
        <color theme="1"/>
        <rFont val="Microsoft YaHei Light"/>
        <family val="2"/>
      </rPr>
      <t xml:space="preserve">：支持上网接入的认证，包括不限于：本地认证、短信认证、微信认证、并支持结合AD域和LDAP等多种认证方式；支持自定义配置认证页面，以及自定义认证的黑白名单对象。
</t>
    </r>
    <r>
      <rPr>
        <b/>
        <sz val="11"/>
        <color theme="1"/>
        <rFont val="Microsoft YaHei Light"/>
        <family val="2"/>
      </rPr>
      <t>5、提供增值服务（额外收费）</t>
    </r>
    <r>
      <rPr>
        <sz val="11"/>
        <color theme="1"/>
        <rFont val="Microsoft YaHei Light"/>
        <family val="2"/>
      </rPr>
      <t xml:space="preserve">：审计版上传网监平台属于客户自选增值服务，需单独购买，该服务建议由省内自行定价。
</t>
    </r>
    <r>
      <rPr>
        <b/>
        <sz val="11"/>
        <color theme="1"/>
        <rFont val="Microsoft YaHei Light"/>
        <family val="2"/>
      </rPr>
      <t>6、默认提供L2安装</t>
    </r>
  </si>
  <si>
    <t>派网A1000-P300</t>
  </si>
  <si>
    <t xml:space="preserve">内置256GB固态硬盘，支持180天审计日志存储，6万并发连接，每秒新建15万连接，5GE电口+2GE光口 </t>
  </si>
  <si>
    <t>派网A1000-P500</t>
  </si>
  <si>
    <t>内置256GB固态硬盘，支持180天审计日志存储，6万并发连接，每秒新建30万连接，5GE电口+2combo</t>
  </si>
  <si>
    <t>派网A1000-P1K</t>
  </si>
  <si>
    <t>内置512GB固态硬盘，支持180天审计日志存储6万并发连接，每秒新建50万连接，9GE电口+2GE光口</t>
  </si>
  <si>
    <t>400-800元/公里</t>
    <phoneticPr fontId="34" type="noConversion"/>
  </si>
  <si>
    <t>对应上行带宽</t>
    <phoneticPr fontId="34" type="noConversion"/>
  </si>
  <si>
    <t>9M</t>
    <phoneticPr fontId="34" type="noConversion"/>
  </si>
  <si>
    <t>19M</t>
    <phoneticPr fontId="34" type="noConversion"/>
  </si>
  <si>
    <t>46M</t>
    <phoneticPr fontId="34" type="noConversion"/>
  </si>
  <si>
    <t>91M</t>
    <phoneticPr fontId="34" type="noConversion"/>
  </si>
  <si>
    <t>150M</t>
    <phoneticPr fontId="34" type="noConversion"/>
  </si>
  <si>
    <t>136M</t>
    <phoneticPr fontId="34" type="noConversion"/>
  </si>
  <si>
    <t>182M</t>
    <phoneticPr fontId="34" type="noConversion"/>
  </si>
  <si>
    <t>455M</t>
    <phoneticPr fontId="34" type="noConversion"/>
  </si>
  <si>
    <t>1000M</t>
    <phoneticPr fontId="34" type="noConversion"/>
  </si>
  <si>
    <t>909M</t>
    <phoneticPr fontId="34" type="noConversion"/>
  </si>
  <si>
    <t>931M</t>
    <phoneticPr fontId="34" type="noConversion"/>
  </si>
  <si>
    <t>商务快线业务资费（列表）</t>
    <phoneticPr fontId="34" type="noConversion"/>
  </si>
  <si>
    <t>资费底线（合计）（元/月）</t>
    <phoneticPr fontId="34" type="noConversion"/>
  </si>
  <si>
    <t>30M</t>
    <phoneticPr fontId="34" type="noConversion"/>
  </si>
  <si>
    <t>中国移动SD-WAN业务解决方案一页纸</t>
  </si>
  <si>
    <t>卖什么</t>
  </si>
  <si>
    <t>产品</t>
  </si>
  <si>
    <t>优势</t>
  </si>
  <si>
    <t>一句话介绍</t>
  </si>
  <si>
    <t>SDWAN应用加速、组网</t>
  </si>
  <si>
    <t xml:space="preserve">1、多应用场景: 互联网定向加速、推广、应用加速 
2、极简安装，1分钟部署，即插即用 
3、多终端支持，电脑/手机/云手机
4、自动分流，可同时稳定访问国内外网站 </t>
  </si>
  <si>
    <t>在办公室放一个路由设备，就可以通过备案骨干网加速访问海外合规业务网站。
针对海外应用提供优化服务，独立固定IP，网络更稳定。</t>
  </si>
  <si>
    <t>卖给谁、怎么卖</t>
  </si>
  <si>
    <t>目标客户类型</t>
  </si>
  <si>
    <t>业务场景</t>
  </si>
  <si>
    <t>推荐产品</t>
  </si>
  <si>
    <t>对接岗位</t>
  </si>
  <si>
    <t>推荐原因</t>
  </si>
  <si>
    <t>出海制造业（电子信息、汽配件、生物医药、新能源）</t>
  </si>
  <si>
    <t>ERP/OA等内部系统访问
跨境办公协作/联络/视频会议等</t>
  </si>
  <si>
    <t>SDWAN
定向应用加速</t>
  </si>
  <si>
    <t>IT、CIO、信息化部门主任、老板</t>
  </si>
  <si>
    <t>1、运营商专线，合规运营
2、独享专线，网络更稳定畅快
3、部署方便快捷、设备拓展性高
4、替代传统电路，性价比高</t>
  </si>
  <si>
    <t>纯外资企业</t>
  </si>
  <si>
    <t>SDWAN
组网</t>
  </si>
  <si>
    <t>品牌出海企业
跨境电商服务商
跨境电商产业园</t>
  </si>
  <si>
    <t>海外社媒平台运营
海外平台店铺运营
海外平台直播</t>
  </si>
  <si>
    <t>IT、品牌部
直播负责人</t>
  </si>
  <si>
    <t>1、独立IP，账号更安全、流量更好
2、独享专线，网络更稳定畅快
3、备案专线，合规运营</t>
  </si>
  <si>
    <t>国际学校、宣传部、
电视台、文旅局</t>
  </si>
  <si>
    <t>对外媒宣、学术交流</t>
  </si>
  <si>
    <t>IT</t>
  </si>
  <si>
    <t>问客户</t>
  </si>
  <si>
    <r>
      <rPr>
        <b/>
        <sz val="11"/>
        <color theme="1"/>
        <rFont val="宋体"/>
        <family val="3"/>
        <charset val="134"/>
        <scheme val="minor"/>
      </rPr>
      <t>一. 海外业务相关：</t>
    </r>
    <r>
      <rPr>
        <sz val="9"/>
        <color theme="1"/>
        <rFont val="宋体"/>
        <family val="3"/>
        <charset val="134"/>
        <scheme val="minor"/>
      </rPr>
      <t xml:space="preserve">
●咱们公司有没有海外业务？
●咱们公司产品有对外出口吗？
●咱们公司的服务对海外提供吗？
●咱们公司在海外有办公室/工厂吗？
●咱们公司在海外有建厂的计划吗？
●咱们公司有没有一些海外的供应商/客户需要对接？
</t>
    </r>
    <r>
      <rPr>
        <b/>
        <sz val="12"/>
        <color theme="1"/>
        <rFont val="宋体"/>
        <family val="3"/>
        <charset val="134"/>
        <scheme val="minor"/>
      </rPr>
      <t>二．网络访问相关：</t>
    </r>
    <r>
      <rPr>
        <sz val="9"/>
        <color theme="1"/>
        <rFont val="宋体"/>
        <family val="3"/>
        <charset val="134"/>
        <scheme val="minor"/>
      </rPr>
      <t xml:space="preserve">
●咱们公司有访问外网的需求吗？有没有网页打不开、访问不稳定等问题？
●咱们公司需要去海外一些特定网站浏览/下载生产资料吗？
●咱们公司全国（全球）几个办事处，需不需要内网打通，进行数据传输？
●咱们公司销售需要通过海外的一些网站（软件）去开发（联系）海外客户吗？
●咱们公司目前有点对点专线/sdwan在用么？效果如何？
●咱们公司网络稳定性要求高么？有没有出现过中断？考虑备线不？
●咱们公司有在用海外的亚马逊云AWS、微软云这些吗？有碰到卡顿等情况吗？
</t>
    </r>
    <r>
      <rPr>
        <b/>
        <sz val="12"/>
        <color theme="1"/>
        <rFont val="宋体"/>
        <family val="3"/>
        <charset val="134"/>
        <scheme val="minor"/>
      </rPr>
      <t>三．视频会议相关：</t>
    </r>
    <r>
      <rPr>
        <sz val="9"/>
        <color theme="1"/>
        <rFont val="宋体"/>
        <family val="3"/>
        <charset val="134"/>
        <scheme val="minor"/>
      </rPr>
      <t xml:space="preserve">
●咱们公司有没有zoom/teams这些国际软件开会的需求？
</t>
    </r>
    <r>
      <rPr>
        <b/>
        <sz val="12"/>
        <color theme="1"/>
        <rFont val="宋体"/>
        <family val="3"/>
        <charset val="134"/>
        <scheme val="minor"/>
      </rPr>
      <t>四．出差办公相关：</t>
    </r>
    <r>
      <rPr>
        <sz val="9"/>
        <color theme="1"/>
        <rFont val="宋体"/>
        <family val="3"/>
        <charset val="134"/>
        <scheme val="minor"/>
      </rPr>
      <t xml:space="preserve">
●咱们公司有没有海外办公室/海外驻点人员需要访问国内总部的服务器/ERP/OA
</t>
    </r>
    <r>
      <rPr>
        <b/>
        <sz val="12"/>
        <color theme="1"/>
        <rFont val="宋体"/>
        <family val="3"/>
        <charset val="134"/>
        <scheme val="minor"/>
      </rPr>
      <t>五. AI工具相关</t>
    </r>
    <r>
      <rPr>
        <sz val="9"/>
        <color theme="1"/>
        <rFont val="宋体"/>
        <family val="3"/>
        <charset val="134"/>
        <scheme val="minor"/>
      </rPr>
      <t xml:space="preserve">
●咱们公司需不需要访问一些国外的大模型或AI工具？有没有碰到卡顿的情况
</t>
    </r>
    <r>
      <rPr>
        <b/>
        <sz val="12"/>
        <color theme="1"/>
        <rFont val="宋体"/>
        <family val="3"/>
        <charset val="134"/>
        <scheme val="minor"/>
      </rPr>
      <t>六. 海外社媒/品牌相关：</t>
    </r>
    <r>
      <rPr>
        <sz val="9"/>
        <color theme="1"/>
        <rFont val="宋体"/>
        <family val="3"/>
        <charset val="134"/>
        <scheme val="minor"/>
      </rPr>
      <t xml:space="preserve">
●咱们公司，有没有自己的海外品牌，对品牌是否有自己的推广？会不会做一些短视频运营/海外直播？
</t>
    </r>
    <r>
      <rPr>
        <b/>
        <sz val="12"/>
        <color theme="1"/>
        <rFont val="宋体"/>
        <family val="3"/>
        <charset val="134"/>
        <scheme val="minor"/>
      </rPr>
      <t>七. IT相关（IT主管/信息化部门主任/CIO）</t>
    </r>
    <r>
      <rPr>
        <sz val="9"/>
        <color theme="1"/>
        <rFont val="宋体"/>
        <family val="3"/>
        <charset val="134"/>
        <scheme val="minor"/>
      </rPr>
      <t xml:space="preserve">
●咱们今天IT预算如何？有怎么样的计划？有没有什么我们移动可以帮到忙的？无论是优化成本/新开业务/老业务替换</t>
    </r>
  </si>
  <si>
    <t>报价</t>
  </si>
  <si>
    <t>产品（场景）</t>
  </si>
  <si>
    <t>国家地区</t>
  </si>
  <si>
    <t>含税售价(每M每月)</t>
  </si>
  <si>
    <t>应用加速</t>
  </si>
  <si>
    <t>香港地区</t>
  </si>
  <si>
    <t>180~300元/M/月</t>
  </si>
  <si>
    <t>新加坡或日本地区</t>
  </si>
  <si>
    <t>280~500元/M/月</t>
  </si>
  <si>
    <t>组网</t>
  </si>
  <si>
    <t>组网方式不一样，价格有差异，具体价格需要明确具体需求后提供</t>
  </si>
  <si>
    <t>常见问题</t>
  </si>
  <si>
    <t>Q1：你们跟vpn有什么区别？
A：我们提供的是合法合规稳定流畅的跨境线路?</t>
  </si>
  <si>
    <t>Q2：为什么你们价格怎么贵？
A:我们是合法备案线路，提供的是专享骨干网络和纯净独立IP，产品质量和VPN不在一个量级。其次，移动有专门的国际公司负责跨境业务，售前售后服务都更好更保障，也不用担心市面上常见的第三方跑路问题。</t>
  </si>
  <si>
    <t>Q3：我现在用的挺好的？为什么要用你们？
A:移动这几年业务升级，为了回归更广大的企业用户，提供价格更低、质量更优的产品，帮助企业客户实现降本增效。替换上，全程有专业的工程师把关，做到无感切换。</t>
  </si>
  <si>
    <t>更多问题和技术支持请联系：XXXX</t>
  </si>
  <si>
    <r>
      <rPr>
        <b/>
        <sz val="12"/>
        <color rgb="FF000000"/>
        <rFont val="Microsoft YaHei Light"/>
        <family val="2"/>
      </rPr>
      <t>1、销售价为：</t>
    </r>
    <r>
      <rPr>
        <sz val="12"/>
        <color rgb="FF000000"/>
        <rFont val="Microsoft YaHei Light"/>
        <family val="2"/>
      </rPr>
      <t xml:space="preserve">
专线场景保持价值，建议签订24个月合约，销售价格不低于目录价3折；
企业宽带场景拓规模，建议签订36个月合约，销售价格不低于2折；
</t>
    </r>
    <r>
      <rPr>
        <b/>
        <sz val="12"/>
        <color rgb="FF000000"/>
        <rFont val="Microsoft YaHei Light"/>
        <family val="2"/>
      </rPr>
      <t>2、在专线融合拓展或竞争激烈的场景下，可不低于底价拓展：</t>
    </r>
    <r>
      <rPr>
        <sz val="12"/>
        <color rgb="FF000000"/>
        <rFont val="Microsoft YaHei Light"/>
        <family val="2"/>
      </rPr>
      <t xml:space="preserve">
36个月合约底价为1.5折，
24个月合约底价为2.25折，
12个月合约底价为4.5折；
</t>
    </r>
    <r>
      <rPr>
        <b/>
        <sz val="12"/>
        <color rgb="FF000000"/>
        <rFont val="Microsoft YaHei Light"/>
        <family val="2"/>
      </rPr>
      <t>3、如遇友商低价拓展等情况需突破底线时，须通过省公司决策，报政企事业部备案；</t>
    </r>
    <r>
      <rPr>
        <sz val="12"/>
        <color rgb="FF000000"/>
        <rFont val="Microsoft YaHei Light"/>
        <family val="2"/>
      </rPr>
      <t xml:space="preserve">
</t>
    </r>
    <r>
      <rPr>
        <b/>
        <sz val="12"/>
        <color rgb="FF000000"/>
        <rFont val="Microsoft YaHei Light"/>
        <family val="2"/>
      </rPr>
      <t>4、尽量到期不换设备的情况下与客户续签1-2年。</t>
    </r>
  </si>
  <si>
    <t>六类场所传输专线</t>
    <phoneticPr fontId="34" type="noConversion"/>
  </si>
  <si>
    <t>50M VPDN专线接入，价格统一为780元/月/条（含320元的专线费及460元的平台接入费）</t>
    <phoneticPr fontId="34" type="noConversion"/>
  </si>
  <si>
    <t>出海</t>
    <phoneticPr fontId="34" type="noConversion"/>
  </si>
  <si>
    <t>融合</t>
    <phoneticPr fontId="3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</si>
</sst>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56">
    <font>
      <sz val="11"/>
      <color theme="1"/>
      <name val="宋体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5"/>
      <color theme="1"/>
      <name val="黑体"/>
      <family val="3"/>
      <charset val="134"/>
    </font>
    <font>
      <sz val="10.5"/>
      <color theme="1"/>
      <name val="仿宋_GB2312"/>
      <charset val="134"/>
    </font>
    <font>
      <sz val="10"/>
      <color theme="1"/>
      <name val="微软雅黑"/>
      <family val="2"/>
      <charset val="134"/>
    </font>
    <font>
      <sz val="10"/>
      <color rgb="FF000000"/>
      <name val="微软雅黑"/>
      <family val="2"/>
      <charset val="134"/>
    </font>
    <font>
      <b/>
      <sz val="16"/>
      <color theme="1"/>
      <name val="黑体"/>
      <family val="3"/>
      <charset val="134"/>
    </font>
    <font>
      <b/>
      <sz val="12"/>
      <color theme="1"/>
      <name val="Calibri"/>
      <family val="2"/>
    </font>
    <font>
      <sz val="12"/>
      <color rgb="FFFF0000"/>
      <name val="仿宋_GB2312"/>
      <charset val="134"/>
    </font>
    <font>
      <sz val="12"/>
      <color theme="1"/>
      <name val="仿宋_GB2312"/>
      <charset val="134"/>
    </font>
    <font>
      <sz val="14"/>
      <color theme="1"/>
      <name val="仿宋_GB2312"/>
      <charset val="134"/>
    </font>
    <font>
      <sz val="10.5"/>
      <color rgb="FF000000"/>
      <name val="仿宋"/>
      <family val="3"/>
      <charset val="134"/>
    </font>
    <font>
      <sz val="10.5"/>
      <color rgb="FF000000"/>
      <name val="仿宋_GB2312"/>
      <charset val="134"/>
    </font>
    <font>
      <sz val="15"/>
      <color theme="1"/>
      <name val="仿宋_GB2312"/>
      <charset val="134"/>
    </font>
    <font>
      <b/>
      <sz val="9"/>
      <color rgb="FF000000"/>
      <name val="微软雅黑"/>
      <family val="2"/>
      <charset val="134"/>
    </font>
    <font>
      <b/>
      <sz val="9"/>
      <name val="微软雅黑"/>
      <family val="2"/>
      <charset val="134"/>
    </font>
    <font>
      <sz val="8"/>
      <color theme="1"/>
      <name val="微软雅黑"/>
      <family val="2"/>
      <charset val="134"/>
    </font>
    <font>
      <sz val="8"/>
      <name val="微软雅黑"/>
      <family val="2"/>
      <charset val="134"/>
    </font>
    <font>
      <b/>
      <sz val="11"/>
      <color rgb="FFFF00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rgb="FFFF0000"/>
      <name val="宋体"/>
      <family val="3"/>
      <charset val="134"/>
      <scheme val="minor"/>
    </font>
    <font>
      <b/>
      <sz val="12"/>
      <color theme="1"/>
      <name val="仿宋"/>
      <family val="3"/>
      <charset val="134"/>
    </font>
    <font>
      <b/>
      <sz val="12"/>
      <color rgb="FF000000"/>
      <name val="仿宋"/>
      <family val="3"/>
      <charset val="134"/>
    </font>
    <font>
      <sz val="12"/>
      <name val="仿宋"/>
      <family val="3"/>
      <charset val="134"/>
    </font>
    <font>
      <sz val="12"/>
      <color theme="1"/>
      <name val="仿宋"/>
      <family val="3"/>
      <charset val="134"/>
    </font>
    <font>
      <b/>
      <sz val="12"/>
      <name val="仿宋"/>
      <family val="3"/>
      <charset val="134"/>
    </font>
    <font>
      <b/>
      <sz val="11"/>
      <name val="仿宋"/>
      <family val="3"/>
      <charset val="134"/>
    </font>
    <font>
      <b/>
      <sz val="14"/>
      <color theme="1"/>
      <name val="仿宋"/>
      <family val="3"/>
      <charset val="134"/>
    </font>
    <font>
      <sz val="11"/>
      <name val="仿宋"/>
      <family val="3"/>
      <charset val="134"/>
    </font>
    <font>
      <sz val="11"/>
      <color theme="1"/>
      <name val="微软雅黑"/>
      <family val="2"/>
      <charset val="134"/>
    </font>
    <font>
      <sz val="11"/>
      <color theme="1"/>
      <name val="宋体"/>
      <family val="3"/>
      <charset val="134"/>
      <scheme val="minor"/>
    </font>
    <font>
      <vertAlign val="superscript"/>
      <sz val="10.5"/>
      <color theme="1"/>
      <name val="仿宋_GB2312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2"/>
      <color theme="1"/>
      <name val="黑体"/>
      <family val="3"/>
      <charset val="134"/>
    </font>
    <font>
      <b/>
      <sz val="12"/>
      <color rgb="FF000000"/>
      <name val="Microsoft YaHei Light"/>
      <family val="2"/>
    </font>
    <font>
      <b/>
      <sz val="11"/>
      <color theme="1" tint="4.9989318521683403E-2"/>
      <name val="Microsoft YaHei Light"/>
      <family val="2"/>
    </font>
    <font>
      <sz val="11"/>
      <color theme="1" tint="4.9989318521683403E-2"/>
      <name val="Microsoft YaHei Light"/>
      <family val="2"/>
    </font>
    <font>
      <sz val="11"/>
      <color rgb="FF000000"/>
      <name val="Microsoft YaHei Light"/>
      <family val="2"/>
    </font>
    <font>
      <sz val="12"/>
      <color rgb="FF000000"/>
      <name val="Microsoft YaHei Light"/>
      <family val="2"/>
    </font>
    <font>
      <b/>
      <sz val="11"/>
      <name val="Microsoft YaHei Light"/>
      <family val="2"/>
    </font>
    <font>
      <sz val="11"/>
      <name val="Microsoft YaHei Light"/>
      <family val="2"/>
    </font>
    <font>
      <b/>
      <sz val="11"/>
      <color theme="1"/>
      <name val="Microsoft YaHei Light"/>
      <family val="2"/>
    </font>
    <font>
      <sz val="11"/>
      <color theme="1"/>
      <name val="Microsoft YaHei Light"/>
      <family val="2"/>
    </font>
    <font>
      <sz val="11"/>
      <color rgb="FFFF0000"/>
      <name val="宋体"/>
      <family val="3"/>
      <charset val="134"/>
      <scheme val="minor"/>
    </font>
    <font>
      <b/>
      <sz val="11"/>
      <name val="宋体"/>
      <family val="3"/>
      <charset val="134"/>
    </font>
    <font>
      <b/>
      <sz val="9"/>
      <name val="宋体"/>
      <family val="3"/>
      <charset val="134"/>
    </font>
    <font>
      <sz val="9"/>
      <name val="宋体"/>
      <family val="3"/>
      <charset val="134"/>
    </font>
    <font>
      <sz val="1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9"/>
      <name val="宋体"/>
      <family val="3"/>
      <charset val="134"/>
      <scheme val="minor"/>
    </font>
    <font>
      <b/>
      <sz val="9"/>
      <color theme="1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  <fill>
      <patternFill patternType="solid">
        <fgColor rgb="FFDAE3F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3" tint="0.79992065187536243"/>
        <bgColor indexed="64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33" fillId="0" borderId="0">
      <alignment vertical="center"/>
    </xf>
  </cellStyleXfs>
  <cellXfs count="19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/>
    <xf numFmtId="0" fontId="3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7" fillId="0" borderId="0" xfId="0" applyFont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justify"/>
    </xf>
    <xf numFmtId="0" fontId="9" fillId="0" borderId="0" xfId="0" applyFont="1" applyAlignment="1">
      <alignment horizontal="justify"/>
    </xf>
    <xf numFmtId="0" fontId="10" fillId="0" borderId="0" xfId="0" applyFont="1" applyAlignment="1">
      <alignment horizontal="justify" indent="1"/>
    </xf>
    <xf numFmtId="9" fontId="11" fillId="2" borderId="17" xfId="0" applyNumberFormat="1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center" vertical="center" wrapText="1"/>
    </xf>
    <xf numFmtId="9" fontId="11" fillId="0" borderId="19" xfId="0" applyNumberFormat="1" applyFont="1" applyBorder="1" applyAlignment="1">
      <alignment horizontal="center" vertical="center" wrapText="1"/>
    </xf>
    <xf numFmtId="9" fontId="11" fillId="0" borderId="17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justify" indent="2"/>
    </xf>
    <xf numFmtId="0" fontId="3" fillId="2" borderId="15" xfId="0" applyFont="1" applyFill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15" xfId="0" applyFont="1" applyFill="1" applyBorder="1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4" xfId="0" applyFont="1" applyBorder="1" applyAlignment="1">
      <alignment horizontal="left" wrapText="1"/>
    </xf>
    <xf numFmtId="0" fontId="3" fillId="2" borderId="4" xfId="0" applyFont="1" applyFill="1" applyBorder="1" applyAlignment="1">
      <alignment horizontal="left" wrapText="1"/>
    </xf>
    <xf numFmtId="0" fontId="2" fillId="0" borderId="0" xfId="0" applyFont="1" applyAlignment="1">
      <alignment horizontal="justify"/>
    </xf>
    <xf numFmtId="0" fontId="3" fillId="2" borderId="20" xfId="0" applyFont="1" applyFill="1" applyBorder="1" applyAlignment="1">
      <alignment horizontal="center" wrapText="1"/>
    </xf>
    <xf numFmtId="0" fontId="3" fillId="4" borderId="4" xfId="0" applyFont="1" applyFill="1" applyBorder="1" applyAlignment="1">
      <alignment horizontal="center" wrapText="1"/>
    </xf>
    <xf numFmtId="0" fontId="12" fillId="4" borderId="15" xfId="0" applyFont="1" applyFill="1" applyBorder="1" applyAlignment="1">
      <alignment horizontal="center" wrapText="1"/>
    </xf>
    <xf numFmtId="0" fontId="3" fillId="2" borderId="21" xfId="0" applyFont="1" applyFill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2" borderId="22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0" xfId="0" applyFont="1">
      <alignment vertical="center"/>
    </xf>
    <xf numFmtId="0" fontId="19" fillId="0" borderId="1" xfId="0" applyFont="1" applyBorder="1" applyAlignment="1">
      <alignment horizontal="center" vertical="center"/>
    </xf>
    <xf numFmtId="0" fontId="20" fillId="0" borderId="0" xfId="0" applyFont="1" applyAlignment="1"/>
    <xf numFmtId="0" fontId="20" fillId="0" borderId="0" xfId="0" applyFont="1" applyAlignment="1">
      <alignment wrapText="1"/>
    </xf>
    <xf numFmtId="0" fontId="21" fillId="0" borderId="0" xfId="0" applyFont="1" applyAlignment="1"/>
    <xf numFmtId="0" fontId="20" fillId="0" borderId="0" xfId="0" applyFont="1" applyAlignment="1">
      <alignment horizontal="center"/>
    </xf>
    <xf numFmtId="0" fontId="23" fillId="8" borderId="1" xfId="0" applyFont="1" applyFill="1" applyBorder="1" applyAlignment="1">
      <alignment horizontal="center" vertical="center" wrapText="1"/>
    </xf>
    <xf numFmtId="1" fontId="23" fillId="8" borderId="1" xfId="0" applyNumberFormat="1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1" fontId="25" fillId="0" borderId="1" xfId="0" applyNumberFormat="1" applyFont="1" applyBorder="1" applyAlignment="1">
      <alignment horizontal="center"/>
    </xf>
    <xf numFmtId="1" fontId="25" fillId="9" borderId="1" xfId="0" applyNumberFormat="1" applyFont="1" applyFill="1" applyBorder="1" applyAlignment="1">
      <alignment horizontal="center"/>
    </xf>
    <xf numFmtId="0" fontId="26" fillId="0" borderId="1" xfId="0" applyFont="1" applyBorder="1" applyAlignment="1">
      <alignment horizontal="center" vertical="center" wrapText="1"/>
    </xf>
    <xf numFmtId="1" fontId="24" fillId="0" borderId="1" xfId="0" applyNumberFormat="1" applyFont="1" applyBorder="1" applyAlignment="1">
      <alignment horizontal="center"/>
    </xf>
    <xf numFmtId="0" fontId="26" fillId="0" borderId="1" xfId="0" applyFont="1" applyBorder="1" applyAlignment="1">
      <alignment horizontal="center" vertical="center"/>
    </xf>
    <xf numFmtId="1" fontId="24" fillId="9" borderId="1" xfId="0" applyNumberFormat="1" applyFont="1" applyFill="1" applyBorder="1" applyAlignment="1">
      <alignment horizontal="center"/>
    </xf>
    <xf numFmtId="1" fontId="24" fillId="0" borderId="1" xfId="0" applyNumberFormat="1" applyFont="1" applyBorder="1" applyAlignment="1">
      <alignment horizontal="center" vertical="center" wrapText="1"/>
    </xf>
    <xf numFmtId="1" fontId="24" fillId="9" borderId="1" xfId="0" applyNumberFormat="1" applyFont="1" applyFill="1" applyBorder="1" applyAlignment="1">
      <alignment horizontal="center" vertical="center" wrapText="1"/>
    </xf>
    <xf numFmtId="0" fontId="23" fillId="9" borderId="0" xfId="0" applyFont="1" applyFill="1" applyAlignment="1">
      <alignment horizontal="left" vertical="top"/>
    </xf>
    <xf numFmtId="0" fontId="20" fillId="0" borderId="0" xfId="0" applyFont="1" applyAlignment="1">
      <alignment horizontal="left" vertical="center" wrapText="1"/>
    </xf>
    <xf numFmtId="176" fontId="20" fillId="0" borderId="1" xfId="0" applyNumberFormat="1" applyFont="1" applyBorder="1" applyAlignment="1">
      <alignment horizontal="center" vertical="center"/>
    </xf>
    <xf numFmtId="0" fontId="27" fillId="10" borderId="1" xfId="0" applyFont="1" applyFill="1" applyBorder="1" applyAlignment="1">
      <alignment horizontal="center" vertical="center" wrapText="1"/>
    </xf>
    <xf numFmtId="0" fontId="28" fillId="4" borderId="1" xfId="0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9" fillId="4" borderId="5" xfId="0" applyFont="1" applyFill="1" applyBorder="1" applyAlignment="1">
      <alignment horizontal="center" vertical="center" wrapText="1"/>
    </xf>
    <xf numFmtId="0" fontId="5" fillId="11" borderId="1" xfId="0" applyFont="1" applyFill="1" applyBorder="1" applyAlignment="1">
      <alignment horizontal="center" vertical="center" wrapText="1"/>
    </xf>
    <xf numFmtId="176" fontId="30" fillId="0" borderId="1" xfId="0" applyNumberFormat="1" applyFont="1" applyBorder="1" applyAlignment="1">
      <alignment horizontal="center" vertical="center"/>
    </xf>
    <xf numFmtId="0" fontId="36" fillId="3" borderId="1" xfId="0" applyFont="1" applyFill="1" applyBorder="1" applyAlignment="1">
      <alignment horizontal="center" vertical="center" wrapText="1"/>
    </xf>
    <xf numFmtId="0" fontId="39" fillId="4" borderId="1" xfId="0" applyFont="1" applyFill="1" applyBorder="1" applyAlignment="1">
      <alignment horizontal="center" vertical="center" wrapText="1"/>
    </xf>
    <xf numFmtId="0" fontId="40" fillId="4" borderId="1" xfId="0" applyFont="1" applyFill="1" applyBorder="1" applyAlignment="1">
      <alignment horizontal="center" vertical="center" wrapText="1"/>
    </xf>
    <xf numFmtId="0" fontId="39" fillId="4" borderId="1" xfId="0" applyFont="1" applyFill="1" applyBorder="1" applyAlignment="1">
      <alignment horizontal="left" vertical="center" wrapText="1"/>
    </xf>
    <xf numFmtId="176" fontId="40" fillId="4" borderId="1" xfId="0" applyNumberFormat="1" applyFont="1" applyFill="1" applyBorder="1" applyAlignment="1">
      <alignment horizontal="center" vertical="center" wrapText="1"/>
    </xf>
    <xf numFmtId="0" fontId="39" fillId="0" borderId="1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22" fillId="8" borderId="13" xfId="0" applyFont="1" applyFill="1" applyBorder="1" applyAlignment="1">
      <alignment horizontal="center" vertical="center" wrapText="1"/>
    </xf>
    <xf numFmtId="0" fontId="22" fillId="8" borderId="23" xfId="0" applyFont="1" applyFill="1" applyBorder="1" applyAlignment="1">
      <alignment horizontal="center" vertical="center" wrapText="1"/>
    </xf>
    <xf numFmtId="0" fontId="22" fillId="8" borderId="9" xfId="0" applyFont="1" applyFill="1" applyBorder="1" applyAlignment="1">
      <alignment horizontal="center" vertical="center" wrapText="1"/>
    </xf>
    <xf numFmtId="0" fontId="22" fillId="8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justify" vertical="center" wrapText="1"/>
    </xf>
    <xf numFmtId="0" fontId="3" fillId="4" borderId="4" xfId="0" applyFont="1" applyFill="1" applyBorder="1" applyAlignment="1">
      <alignment horizontal="center" wrapText="1"/>
    </xf>
    <xf numFmtId="9" fontId="3" fillId="0" borderId="4" xfId="0" applyNumberFormat="1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3" fillId="2" borderId="15" xfId="0" applyFont="1" applyFill="1" applyBorder="1" applyAlignment="1">
      <alignment horizontal="center" wrapText="1"/>
    </xf>
    <xf numFmtId="0" fontId="3" fillId="0" borderId="4" xfId="0" applyFont="1" applyBorder="1" applyAlignment="1">
      <alignment horizontal="left" vertical="top" wrapText="1"/>
    </xf>
    <xf numFmtId="0" fontId="3" fillId="2" borderId="15" xfId="0" applyFont="1" applyFill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0" fontId="9" fillId="0" borderId="0" xfId="0" applyFont="1" applyAlignment="1">
      <alignment horizontal="left" wrapText="1"/>
    </xf>
    <xf numFmtId="0" fontId="3" fillId="0" borderId="20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0" fillId="0" borderId="0" xfId="0" applyFont="1" applyAlignment="1">
      <alignment horizontal="left" wrapText="1"/>
    </xf>
    <xf numFmtId="0" fontId="11" fillId="2" borderId="16" xfId="0" applyFont="1" applyFill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center" vertical="center" wrapText="1"/>
    </xf>
    <xf numFmtId="0" fontId="6" fillId="6" borderId="0" xfId="0" applyFont="1" applyFill="1" applyAlignment="1">
      <alignment horizontal="center"/>
    </xf>
    <xf numFmtId="0" fontId="2" fillId="0" borderId="0" xfId="0" applyFont="1" applyAlignment="1">
      <alignment horizontal="left" vertical="center"/>
    </xf>
    <xf numFmtId="0" fontId="3" fillId="2" borderId="15" xfId="0" applyFont="1" applyFill="1" applyBorder="1" applyAlignment="1">
      <alignment horizontal="center" vertical="center" wrapText="1"/>
    </xf>
    <xf numFmtId="0" fontId="36" fillId="4" borderId="5" xfId="0" applyFont="1" applyFill="1" applyBorder="1" applyAlignment="1">
      <alignment horizontal="left" vertical="center" wrapText="1"/>
    </xf>
    <xf numFmtId="0" fontId="36" fillId="4" borderId="24" xfId="0" applyFont="1" applyFill="1" applyBorder="1" applyAlignment="1">
      <alignment horizontal="left" vertical="center" wrapText="1"/>
    </xf>
    <xf numFmtId="0" fontId="36" fillId="4" borderId="6" xfId="0" applyFont="1" applyFill="1" applyBorder="1" applyAlignment="1">
      <alignment horizontal="left" vertical="center" wrapText="1"/>
    </xf>
    <xf numFmtId="0" fontId="36" fillId="3" borderId="1" xfId="0" applyFont="1" applyFill="1" applyBorder="1" applyAlignment="1">
      <alignment horizontal="center" vertical="center" wrapText="1"/>
    </xf>
    <xf numFmtId="0" fontId="41" fillId="4" borderId="1" xfId="1" applyFont="1" applyFill="1" applyBorder="1" applyAlignment="1">
      <alignment vertical="center" wrapText="1"/>
    </xf>
    <xf numFmtId="0" fontId="38" fillId="4" borderId="1" xfId="1" applyFont="1" applyFill="1" applyBorder="1" applyAlignment="1">
      <alignment vertical="center" wrapText="1"/>
    </xf>
    <xf numFmtId="0" fontId="38" fillId="4" borderId="1" xfId="1" applyFont="1" applyFill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center" wrapText="1"/>
    </xf>
    <xf numFmtId="0" fontId="37" fillId="4" borderId="1" xfId="1" applyFont="1" applyFill="1" applyBorder="1" applyAlignment="1">
      <alignment vertical="center" wrapText="1"/>
    </xf>
    <xf numFmtId="0" fontId="35" fillId="0" borderId="2" xfId="0" applyFont="1" applyBorder="1" applyAlignment="1">
      <alignment horizontal="left" vertical="center" wrapText="1"/>
    </xf>
    <xf numFmtId="0" fontId="35" fillId="0" borderId="3" xfId="0" applyFont="1" applyBorder="1" applyAlignment="1">
      <alignment horizontal="left" vertical="center" wrapText="1"/>
    </xf>
    <xf numFmtId="0" fontId="35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46" fillId="0" borderId="1" xfId="0" applyFont="1" applyFill="1" applyBorder="1" applyAlignment="1">
      <alignment horizontal="center" vertical="center"/>
    </xf>
    <xf numFmtId="0" fontId="47" fillId="0" borderId="1" xfId="0" applyFont="1" applyFill="1" applyBorder="1" applyAlignment="1">
      <alignment horizontal="center" vertical="center" wrapText="1"/>
    </xf>
    <xf numFmtId="0" fontId="48" fillId="0" borderId="1" xfId="0" applyFont="1" applyFill="1" applyBorder="1" applyAlignment="1">
      <alignment horizontal="center" vertical="center" wrapText="1"/>
    </xf>
    <xf numFmtId="0" fontId="48" fillId="0" borderId="1" xfId="0" applyFont="1" applyFill="1" applyBorder="1" applyAlignment="1">
      <alignment horizontal="center" vertical="center" wrapText="1"/>
    </xf>
    <xf numFmtId="0" fontId="48" fillId="0" borderId="1" xfId="0" applyFont="1" applyFill="1" applyBorder="1" applyAlignment="1">
      <alignment horizontal="center" vertical="center"/>
    </xf>
    <xf numFmtId="0" fontId="48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9" fillId="0" borderId="25" xfId="0" applyFont="1" applyBorder="1" applyAlignment="1">
      <alignment horizontal="center" vertical="center" wrapText="1"/>
    </xf>
    <xf numFmtId="0" fontId="49" fillId="0" borderId="0" xfId="0" applyFont="1" applyAlignment="1">
      <alignment horizontal="center" vertical="center" wrapText="1"/>
    </xf>
    <xf numFmtId="0" fontId="50" fillId="0" borderId="26" xfId="0" applyFont="1" applyBorder="1" applyAlignment="1">
      <alignment horizontal="center" vertical="center" wrapText="1"/>
    </xf>
    <xf numFmtId="0" fontId="51" fillId="0" borderId="27" xfId="0" applyFont="1" applyBorder="1" applyAlignment="1">
      <alignment horizontal="center" vertical="center" wrapText="1"/>
    </xf>
    <xf numFmtId="0" fontId="51" fillId="0" borderId="2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52" fillId="10" borderId="28" xfId="0" applyFont="1" applyFill="1" applyBorder="1" applyAlignment="1">
      <alignment horizontal="center" vertical="center" wrapText="1"/>
    </xf>
    <xf numFmtId="0" fontId="52" fillId="12" borderId="29" xfId="0" applyFont="1" applyFill="1" applyBorder="1" applyAlignment="1">
      <alignment horizontal="center" vertical="center" wrapText="1"/>
    </xf>
    <xf numFmtId="0" fontId="52" fillId="12" borderId="8" xfId="0" applyFont="1" applyFill="1" applyBorder="1" applyAlignment="1">
      <alignment horizontal="center" vertical="center" wrapText="1"/>
    </xf>
    <xf numFmtId="0" fontId="52" fillId="12" borderId="30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52" fillId="10" borderId="31" xfId="0" applyFont="1" applyFill="1" applyBorder="1" applyAlignment="1">
      <alignment horizontal="center" vertical="center" wrapText="1"/>
    </xf>
    <xf numFmtId="0" fontId="52" fillId="12" borderId="32" xfId="0" applyFont="1" applyFill="1" applyBorder="1" applyAlignment="1">
      <alignment horizontal="center" vertical="center" wrapText="1"/>
    </xf>
    <xf numFmtId="0" fontId="34" fillId="12" borderId="11" xfId="0" applyFont="1" applyFill="1" applyBorder="1" applyAlignment="1">
      <alignment horizontal="left" vertical="center" wrapText="1"/>
    </xf>
    <xf numFmtId="0" fontId="34" fillId="12" borderId="12" xfId="0" applyFont="1" applyFill="1" applyBorder="1" applyAlignment="1">
      <alignment horizontal="left" vertical="center" wrapText="1"/>
    </xf>
    <xf numFmtId="0" fontId="53" fillId="13" borderId="28" xfId="0" applyFont="1" applyFill="1" applyBorder="1" applyAlignment="1">
      <alignment horizontal="center" vertical="center" wrapText="1"/>
    </xf>
    <xf numFmtId="0" fontId="53" fillId="7" borderId="4" xfId="0" applyFont="1" applyFill="1" applyBorder="1" applyAlignment="1">
      <alignment horizontal="center" vertical="center" wrapText="1"/>
    </xf>
    <xf numFmtId="0" fontId="53" fillId="13" borderId="33" xfId="0" applyFont="1" applyFill="1" applyBorder="1" applyAlignment="1">
      <alignment horizontal="center" vertical="center" wrapText="1"/>
    </xf>
    <xf numFmtId="0" fontId="54" fillId="7" borderId="34" xfId="0" applyFont="1" applyFill="1" applyBorder="1" applyAlignment="1">
      <alignment horizontal="center" vertical="center" wrapText="1"/>
    </xf>
    <xf numFmtId="0" fontId="54" fillId="7" borderId="6" xfId="0" applyFont="1" applyFill="1" applyBorder="1" applyAlignment="1">
      <alignment horizontal="center" vertical="center" wrapText="1"/>
    </xf>
    <xf numFmtId="0" fontId="54" fillId="7" borderId="6" xfId="0" applyFont="1" applyFill="1" applyBorder="1" applyAlignment="1">
      <alignment horizontal="center" vertical="center" wrapText="1"/>
    </xf>
    <xf numFmtId="0" fontId="54" fillId="7" borderId="35" xfId="0" applyFont="1" applyFill="1" applyBorder="1" applyAlignment="1">
      <alignment horizontal="center" vertical="center" wrapText="1"/>
    </xf>
    <xf numFmtId="0" fontId="54" fillId="7" borderId="36" xfId="0" applyFont="1" applyFill="1" applyBorder="1" applyAlignment="1">
      <alignment horizontal="center" vertical="center" wrapText="1"/>
    </xf>
    <xf numFmtId="0" fontId="54" fillId="7" borderId="1" xfId="0" applyFont="1" applyFill="1" applyBorder="1" applyAlignment="1">
      <alignment horizontal="center" vertical="center" wrapText="1"/>
    </xf>
    <xf numFmtId="0" fontId="54" fillId="7" borderId="1" xfId="0" applyFont="1" applyFill="1" applyBorder="1" applyAlignment="1">
      <alignment horizontal="center" vertical="center" wrapText="1"/>
    </xf>
    <xf numFmtId="0" fontId="54" fillId="7" borderId="10" xfId="0" applyFont="1" applyFill="1" applyBorder="1" applyAlignment="1">
      <alignment horizontal="center" vertical="center" wrapText="1"/>
    </xf>
    <xf numFmtId="0" fontId="54" fillId="7" borderId="10" xfId="0" applyFont="1" applyFill="1" applyBorder="1" applyAlignment="1">
      <alignment horizontal="center" vertical="center" wrapText="1"/>
    </xf>
    <xf numFmtId="0" fontId="53" fillId="13" borderId="31" xfId="0" applyFont="1" applyFill="1" applyBorder="1" applyAlignment="1">
      <alignment horizontal="center" vertical="center" wrapText="1"/>
    </xf>
    <xf numFmtId="0" fontId="54" fillId="7" borderId="32" xfId="0" applyFont="1" applyFill="1" applyBorder="1" applyAlignment="1">
      <alignment horizontal="center" vertical="center" wrapText="1"/>
    </xf>
    <xf numFmtId="0" fontId="54" fillId="7" borderId="11" xfId="0" applyFont="1" applyFill="1" applyBorder="1" applyAlignment="1">
      <alignment horizontal="center" vertical="center" wrapText="1"/>
    </xf>
    <xf numFmtId="0" fontId="53" fillId="14" borderId="15" xfId="0" applyFont="1" applyFill="1" applyBorder="1" applyAlignment="1">
      <alignment horizontal="left" vertical="center" wrapText="1"/>
    </xf>
    <xf numFmtId="0" fontId="19" fillId="5" borderId="33" xfId="0" applyFont="1" applyFill="1" applyBorder="1" applyAlignment="1">
      <alignment horizontal="left" vertical="center" wrapText="1"/>
    </xf>
    <xf numFmtId="0" fontId="54" fillId="5" borderId="0" xfId="0" applyFont="1" applyFill="1" applyAlignment="1">
      <alignment horizontal="left" vertical="center" wrapText="1"/>
    </xf>
    <xf numFmtId="0" fontId="54" fillId="5" borderId="37" xfId="0" applyFont="1" applyFill="1" applyBorder="1" applyAlignment="1">
      <alignment horizontal="left" vertical="center" wrapText="1"/>
    </xf>
    <xf numFmtId="0" fontId="53" fillId="15" borderId="28" xfId="0" applyFont="1" applyFill="1" applyBorder="1" applyAlignment="1">
      <alignment horizontal="center" vertical="center" wrapText="1"/>
    </xf>
    <xf numFmtId="0" fontId="54" fillId="8" borderId="38" xfId="0" applyFont="1" applyFill="1" applyBorder="1" applyAlignment="1">
      <alignment horizontal="center" vertical="center" wrapText="1"/>
    </xf>
    <xf numFmtId="0" fontId="54" fillId="8" borderId="39" xfId="0" applyFont="1" applyFill="1" applyBorder="1" applyAlignment="1">
      <alignment horizontal="center" vertical="center" wrapText="1"/>
    </xf>
    <xf numFmtId="0" fontId="54" fillId="8" borderId="40" xfId="0" applyFont="1" applyFill="1" applyBorder="1" applyAlignment="1">
      <alignment horizontal="center" vertical="center" wrapText="1"/>
    </xf>
    <xf numFmtId="0" fontId="54" fillId="8" borderId="7" xfId="0" applyFont="1" applyFill="1" applyBorder="1" applyAlignment="1">
      <alignment horizontal="center" vertical="center" wrapText="1"/>
    </xf>
    <xf numFmtId="0" fontId="54" fillId="8" borderId="30" xfId="0" applyFont="1" applyFill="1" applyBorder="1" applyAlignment="1">
      <alignment horizontal="center" vertical="center" wrapText="1"/>
    </xf>
    <xf numFmtId="0" fontId="53" fillId="15" borderId="33" xfId="0" applyFont="1" applyFill="1" applyBorder="1" applyAlignment="1">
      <alignment horizontal="center" vertical="center" wrapText="1"/>
    </xf>
    <xf numFmtId="0" fontId="54" fillId="8" borderId="41" xfId="0" applyFont="1" applyFill="1" applyBorder="1" applyAlignment="1">
      <alignment horizontal="center" vertical="center" wrapText="1"/>
    </xf>
    <xf numFmtId="0" fontId="54" fillId="8" borderId="42" xfId="0" applyFont="1" applyFill="1" applyBorder="1" applyAlignment="1">
      <alignment horizontal="left" vertical="center" wrapText="1"/>
    </xf>
    <xf numFmtId="0" fontId="54" fillId="8" borderId="25" xfId="0" applyFont="1" applyFill="1" applyBorder="1" applyAlignment="1">
      <alignment horizontal="left" vertical="center" wrapText="1"/>
    </xf>
    <xf numFmtId="0" fontId="54" fillId="8" borderId="14" xfId="0" applyFont="1" applyFill="1" applyBorder="1" applyAlignment="1">
      <alignment horizontal="left" vertical="center" wrapText="1"/>
    </xf>
    <xf numFmtId="0" fontId="54" fillId="8" borderId="35" xfId="0" applyFont="1" applyFill="1" applyBorder="1" applyAlignment="1">
      <alignment horizontal="center" vertical="center" wrapText="1"/>
    </xf>
    <xf numFmtId="0" fontId="54" fillId="8" borderId="34" xfId="0" applyFont="1" applyFill="1" applyBorder="1" applyAlignment="1">
      <alignment horizontal="center" vertical="center" wrapText="1"/>
    </xf>
    <xf numFmtId="0" fontId="54" fillId="8" borderId="13" xfId="0" applyFont="1" applyFill="1" applyBorder="1" applyAlignment="1">
      <alignment horizontal="left" vertical="center" wrapText="1"/>
    </xf>
    <xf numFmtId="0" fontId="54" fillId="8" borderId="23" xfId="0" applyFont="1" applyFill="1" applyBorder="1" applyAlignment="1">
      <alignment horizontal="left" vertical="center" wrapText="1"/>
    </xf>
    <xf numFmtId="0" fontId="54" fillId="8" borderId="9" xfId="0" applyFont="1" applyFill="1" applyBorder="1" applyAlignment="1">
      <alignment horizontal="left" vertical="center" wrapText="1"/>
    </xf>
    <xf numFmtId="0" fontId="54" fillId="8" borderId="10" xfId="0" applyFont="1" applyFill="1" applyBorder="1" applyAlignment="1">
      <alignment horizontal="center" vertical="center" wrapText="1"/>
    </xf>
    <xf numFmtId="0" fontId="54" fillId="8" borderId="43" xfId="0" applyFont="1" applyFill="1" applyBorder="1" applyAlignment="1">
      <alignment horizontal="center" vertical="center" wrapText="1"/>
    </xf>
    <xf numFmtId="0" fontId="53" fillId="8" borderId="44" xfId="0" applyFont="1" applyFill="1" applyBorder="1" applyAlignment="1">
      <alignment horizontal="left" vertical="center" wrapText="1"/>
    </xf>
    <xf numFmtId="0" fontId="53" fillId="8" borderId="45" xfId="0" applyFont="1" applyFill="1" applyBorder="1" applyAlignment="1">
      <alignment horizontal="left" vertical="center" wrapText="1"/>
    </xf>
    <xf numFmtId="0" fontId="53" fillId="8" borderId="46" xfId="0" applyFont="1" applyFill="1" applyBorder="1" applyAlignment="1">
      <alignment horizontal="left" vertical="center" wrapText="1"/>
    </xf>
    <xf numFmtId="0" fontId="53" fillId="16" borderId="28" xfId="0" applyFont="1" applyFill="1" applyBorder="1" applyAlignment="1">
      <alignment horizontal="center" vertical="center" wrapText="1"/>
    </xf>
    <xf numFmtId="0" fontId="54" fillId="17" borderId="29" xfId="0" applyFont="1" applyFill="1" applyBorder="1" applyAlignment="1">
      <alignment horizontal="left" vertical="center" wrapText="1"/>
    </xf>
    <xf numFmtId="0" fontId="54" fillId="17" borderId="6" xfId="0" applyFont="1" applyFill="1" applyBorder="1" applyAlignment="1">
      <alignment horizontal="left" vertical="center" wrapText="1"/>
    </xf>
    <xf numFmtId="0" fontId="54" fillId="17" borderId="8" xfId="0" applyFont="1" applyFill="1" applyBorder="1" applyAlignment="1">
      <alignment horizontal="left" vertical="center" wrapText="1"/>
    </xf>
    <xf numFmtId="0" fontId="54" fillId="17" borderId="30" xfId="0" applyFont="1" applyFill="1" applyBorder="1" applyAlignment="1">
      <alignment horizontal="left" vertical="center" wrapText="1"/>
    </xf>
    <xf numFmtId="0" fontId="53" fillId="16" borderId="33" xfId="0" applyFont="1" applyFill="1" applyBorder="1" applyAlignment="1">
      <alignment horizontal="center" vertical="center" wrapText="1"/>
    </xf>
    <xf numFmtId="0" fontId="54" fillId="17" borderId="36" xfId="0" applyFont="1" applyFill="1" applyBorder="1" applyAlignment="1">
      <alignment horizontal="left" vertical="center" wrapText="1"/>
    </xf>
    <xf numFmtId="0" fontId="54" fillId="17" borderId="1" xfId="0" applyFont="1" applyFill="1" applyBorder="1" applyAlignment="1">
      <alignment horizontal="left" vertical="center" wrapText="1"/>
    </xf>
    <xf numFmtId="0" fontId="54" fillId="17" borderId="10" xfId="0" applyFont="1" applyFill="1" applyBorder="1" applyAlignment="1">
      <alignment horizontal="left" vertical="center" wrapText="1"/>
    </xf>
    <xf numFmtId="0" fontId="53" fillId="16" borderId="31" xfId="0" applyFont="1" applyFill="1" applyBorder="1" applyAlignment="1">
      <alignment horizontal="center" vertical="center" wrapText="1"/>
    </xf>
    <xf numFmtId="0" fontId="54" fillId="17" borderId="32" xfId="0" applyFont="1" applyFill="1" applyBorder="1" applyAlignment="1">
      <alignment horizontal="left" vertical="center" wrapText="1"/>
    </xf>
    <xf numFmtId="0" fontId="54" fillId="17" borderId="11" xfId="0" applyFont="1" applyFill="1" applyBorder="1" applyAlignment="1">
      <alignment horizontal="left" vertical="center" wrapText="1"/>
    </xf>
    <xf numFmtId="0" fontId="54" fillId="17" borderId="12" xfId="0" applyFont="1" applyFill="1" applyBorder="1" applyAlignment="1">
      <alignment horizontal="left" vertical="center" wrapText="1"/>
    </xf>
    <xf numFmtId="0" fontId="53" fillId="18" borderId="26" xfId="0" applyFont="1" applyFill="1" applyBorder="1" applyAlignment="1">
      <alignment horizontal="center" vertical="center" wrapText="1"/>
    </xf>
    <xf numFmtId="0" fontId="53" fillId="18" borderId="3" xfId="0" applyFont="1" applyFill="1" applyBorder="1" applyAlignment="1">
      <alignment horizontal="center" vertical="center" wrapText="1"/>
    </xf>
    <xf numFmtId="0" fontId="53" fillId="18" borderId="2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44" fillId="0" borderId="0" xfId="0" applyFont="1">
      <alignment vertical="center"/>
    </xf>
    <xf numFmtId="0" fontId="44" fillId="0" borderId="1" xfId="0" applyFont="1" applyBorder="1" applyAlignment="1">
      <alignment vertical="center" wrapText="1"/>
    </xf>
    <xf numFmtId="0" fontId="44" fillId="0" borderId="1" xfId="0" applyFont="1" applyBorder="1" applyAlignment="1">
      <alignment horizontal="center" vertical="center"/>
    </xf>
    <xf numFmtId="0" fontId="44" fillId="0" borderId="1" xfId="0" applyFont="1" applyBorder="1" applyAlignment="1">
      <alignment horizontal="left" vertical="center" wrapText="1"/>
    </xf>
    <xf numFmtId="0" fontId="44" fillId="0" borderId="0" xfId="0" applyFont="1" applyAlignment="1">
      <alignment horizontal="center" vertical="center"/>
    </xf>
    <xf numFmtId="0" fontId="31" fillId="0" borderId="13" xfId="0" applyFont="1" applyBorder="1" applyAlignment="1">
      <alignment horizontal="center" vertical="center"/>
    </xf>
    <xf numFmtId="0" fontId="31" fillId="0" borderId="9" xfId="0" applyFont="1" applyBorder="1" applyAlignment="1">
      <alignment horizontal="center" vertical="center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233363</xdr:colOff>
      <xdr:row>8</xdr:row>
      <xdr:rowOff>61913</xdr:rowOff>
    </xdr:from>
    <xdr:to>
      <xdr:col>8</xdr:col>
      <xdr:colOff>62619</xdr:colOff>
      <xdr:row>22</xdr:row>
      <xdr:rowOff>33339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7BAAA393-7059-E88F-ADB0-548C50915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6763" y="1433513"/>
          <a:ext cx="2401006" cy="2371726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2"/>
  <sheetViews>
    <sheetView tabSelected="1" workbookViewId="0">
      <selection activeCell="B19" sqref="B19"/>
    </sheetView>
  </sheetViews>
  <sheetFormatPr defaultColWidth="9" defaultRowHeight="13.5"/>
  <cols>
    <col min="1" max="1" width="27.46484375" customWidth="1"/>
    <col min="2" max="2" width="28.46484375" customWidth="1"/>
    <col min="3" max="3" width="49.19921875" customWidth="1"/>
  </cols>
  <sheetData>
    <row r="1" spans="1:3">
      <c r="A1" s="37" t="s">
        <v>0</v>
      </c>
      <c r="B1" s="37" t="s">
        <v>1</v>
      </c>
      <c r="C1" s="37" t="s">
        <v>2</v>
      </c>
    </row>
    <row r="2" spans="1:3">
      <c r="A2" s="31" t="s">
        <v>3</v>
      </c>
      <c r="B2" s="31" t="s">
        <v>4</v>
      </c>
      <c r="C2" s="31" t="s">
        <v>5</v>
      </c>
    </row>
    <row r="3" spans="1:3">
      <c r="A3" s="31"/>
      <c r="B3" s="31"/>
      <c r="C3" s="31"/>
    </row>
    <row r="4" spans="1:3">
      <c r="A4" s="31" t="s">
        <v>6</v>
      </c>
      <c r="B4" s="31" t="s">
        <v>7</v>
      </c>
      <c r="C4" s="31" t="s">
        <v>8</v>
      </c>
    </row>
    <row r="5" spans="1:3">
      <c r="A5" s="31"/>
      <c r="B5" s="31"/>
      <c r="C5" s="31"/>
    </row>
    <row r="6" spans="1:3">
      <c r="A6" s="70" t="s">
        <v>9</v>
      </c>
      <c r="B6" s="70" t="s">
        <v>10</v>
      </c>
      <c r="C6" s="70" t="s">
        <v>11</v>
      </c>
    </row>
    <row r="7" spans="1:3">
      <c r="A7" s="31"/>
      <c r="B7" s="31"/>
      <c r="C7" s="31"/>
    </row>
    <row r="8" spans="1:3">
      <c r="A8" s="31" t="s">
        <v>12</v>
      </c>
      <c r="B8" s="31"/>
      <c r="C8" s="31"/>
    </row>
    <row r="9" spans="1:3">
      <c r="A9" s="31"/>
      <c r="B9" s="31"/>
      <c r="C9" s="31"/>
    </row>
    <row r="10" spans="1:3">
      <c r="A10" s="31" t="s">
        <v>13</v>
      </c>
      <c r="B10" s="31"/>
      <c r="C10" s="31"/>
    </row>
    <row r="11" spans="1:3">
      <c r="A11" s="31"/>
      <c r="B11" s="31"/>
      <c r="C11" s="31"/>
    </row>
    <row r="12" spans="1:3">
      <c r="A12" s="31" t="s">
        <v>14</v>
      </c>
      <c r="B12" s="71" t="s">
        <v>262</v>
      </c>
      <c r="C12" s="31" t="s">
        <v>15</v>
      </c>
    </row>
    <row r="13" spans="1:3">
      <c r="A13" s="31"/>
      <c r="B13" s="31"/>
      <c r="C13" s="31"/>
    </row>
    <row r="14" spans="1:3">
      <c r="A14" s="31" t="s">
        <v>16</v>
      </c>
      <c r="B14" s="71" t="s">
        <v>327</v>
      </c>
      <c r="C14" s="31"/>
    </row>
    <row r="15" spans="1:3">
      <c r="A15" s="31"/>
      <c r="B15" s="31"/>
      <c r="C15" s="31"/>
    </row>
    <row r="16" spans="1:3">
      <c r="A16" s="31" t="s">
        <v>17</v>
      </c>
      <c r="B16" s="31"/>
      <c r="C16" s="31"/>
    </row>
    <row r="17" spans="1:3">
      <c r="A17" s="31"/>
      <c r="B17" s="31"/>
      <c r="C17" s="31"/>
    </row>
    <row r="18" spans="1:3">
      <c r="A18" s="31" t="s">
        <v>18</v>
      </c>
      <c r="B18" s="71" t="s">
        <v>328</v>
      </c>
      <c r="C18" s="31"/>
    </row>
    <row r="19" spans="1:3">
      <c r="A19" s="31"/>
      <c r="B19" s="31"/>
      <c r="C19" s="31"/>
    </row>
    <row r="20" spans="1:3">
      <c r="A20" s="71" t="s">
        <v>325</v>
      </c>
      <c r="B20" s="197" t="s">
        <v>326</v>
      </c>
      <c r="C20" s="198"/>
    </row>
    <row r="21" spans="1:3">
      <c r="A21" s="31"/>
      <c r="B21" s="31"/>
      <c r="C21" s="31"/>
    </row>
    <row r="22" spans="1:3">
      <c r="A22" s="31" t="s">
        <v>19</v>
      </c>
      <c r="B22" s="31"/>
      <c r="C22" s="31"/>
    </row>
  </sheetData>
  <mergeCells count="1">
    <mergeCell ref="B20:C20"/>
  </mergeCells>
  <phoneticPr fontId="34" type="noConversion"/>
  <pageMargins left="0.75" right="0.75" top="1" bottom="1" header="0.5" footer="0.5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78"/>
  <dimension ref="A1:W4"/>
  <sheetViews>
    <sheetView workbookViewId="0">
      <selection activeCell="M14" sqref="M14"/>
    </sheetView>
  </sheetViews>
  <sheetFormatPr defaultColWidth="9" defaultRowHeight="13.5"/>
  <cols>
    <col min="1" max="4" width="2.3984375" customWidth="1"/>
    <col min="5" max="11" width="3.3984375" customWidth="1"/>
    <col min="12" max="18" width="4.3984375" customWidth="1"/>
    <col min="19" max="21" width="5.3984375" customWidth="1"/>
    <col min="22" max="22" width="6.3984375" customWidth="1"/>
  </cols>
  <sheetData>
    <row r="1" spans="1:23">
      <c r="A1" s="111" t="s">
        <v>215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"/>
    </row>
    <row r="2" spans="1:23">
      <c r="A2" s="1">
        <v>2</v>
      </c>
      <c r="B2" s="1">
        <v>4</v>
      </c>
      <c r="C2" s="1">
        <v>6</v>
      </c>
      <c r="D2" s="1">
        <v>8</v>
      </c>
      <c r="E2" s="1">
        <v>10</v>
      </c>
      <c r="F2" s="1">
        <v>20</v>
      </c>
      <c r="G2" s="1">
        <v>30</v>
      </c>
      <c r="H2" s="1">
        <v>40</v>
      </c>
      <c r="I2" s="1">
        <v>50</v>
      </c>
      <c r="J2" s="1">
        <v>60</v>
      </c>
      <c r="K2" s="1">
        <v>80</v>
      </c>
      <c r="L2" s="1">
        <v>100</v>
      </c>
      <c r="M2" s="1">
        <v>155</v>
      </c>
      <c r="N2" s="1">
        <v>200</v>
      </c>
      <c r="O2" s="1">
        <v>250</v>
      </c>
      <c r="P2" s="1">
        <v>300</v>
      </c>
      <c r="Q2" s="1">
        <v>400</v>
      </c>
      <c r="R2" s="1">
        <v>500</v>
      </c>
      <c r="S2" s="1">
        <v>1000</v>
      </c>
      <c r="T2" s="1">
        <v>2048</v>
      </c>
      <c r="U2" s="1">
        <v>5000</v>
      </c>
      <c r="V2" s="1">
        <v>10000</v>
      </c>
      <c r="W2" s="1"/>
    </row>
    <row r="3" spans="1:23">
      <c r="A3" s="111" t="s">
        <v>216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</row>
    <row r="4" spans="1:23">
      <c r="A4" s="1">
        <v>2</v>
      </c>
      <c r="B4" s="1">
        <v>4</v>
      </c>
      <c r="C4" s="1">
        <v>6</v>
      </c>
      <c r="D4" s="1">
        <v>8</v>
      </c>
      <c r="E4" s="1">
        <v>10</v>
      </c>
      <c r="F4" s="1">
        <v>20</v>
      </c>
      <c r="G4" s="1">
        <v>30</v>
      </c>
      <c r="H4" s="1">
        <v>40</v>
      </c>
      <c r="I4" s="1">
        <v>50</v>
      </c>
      <c r="J4" s="1">
        <v>60</v>
      </c>
      <c r="K4" s="1">
        <v>80</v>
      </c>
      <c r="L4" s="1">
        <v>100</v>
      </c>
      <c r="M4" s="1">
        <v>155</v>
      </c>
      <c r="N4" s="1">
        <v>200</v>
      </c>
      <c r="O4" s="1">
        <v>250</v>
      </c>
      <c r="P4" s="1">
        <v>300</v>
      </c>
      <c r="Q4" s="1">
        <v>400</v>
      </c>
      <c r="R4" s="1">
        <v>500</v>
      </c>
      <c r="S4" s="1">
        <v>1000</v>
      </c>
      <c r="T4" s="1" t="s">
        <v>90</v>
      </c>
      <c r="U4" s="1" t="s">
        <v>28</v>
      </c>
      <c r="V4" s="1">
        <v>5000</v>
      </c>
      <c r="W4" s="1">
        <v>10000</v>
      </c>
    </row>
  </sheetData>
  <mergeCells count="2">
    <mergeCell ref="A1:V1"/>
    <mergeCell ref="A3:W3"/>
  </mergeCells>
  <phoneticPr fontId="34" type="noConversion"/>
  <pageMargins left="0.75" right="0.75" top="1" bottom="1" header="0.5" footer="0.5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2"/>
  <dimension ref="A1:I8"/>
  <sheetViews>
    <sheetView workbookViewId="0">
      <selection activeCell="H11" sqref="H11"/>
    </sheetView>
  </sheetViews>
  <sheetFormatPr defaultColWidth="8.59765625" defaultRowHeight="13.5"/>
  <cols>
    <col min="1" max="1" width="26.19921875" style="2" bestFit="1" customWidth="1"/>
    <col min="2" max="2" width="4.9296875" style="2" bestFit="1" customWidth="1"/>
    <col min="3" max="4" width="5.33203125" style="2" bestFit="1" customWidth="1"/>
    <col min="5" max="5" width="6" style="2" bestFit="1" customWidth="1"/>
    <col min="6" max="8" width="6.3984375" style="2" bestFit="1" customWidth="1"/>
    <col min="9" max="9" width="7.46484375" style="2" bestFit="1" customWidth="1"/>
    <col min="10" max="16384" width="8.59765625" style="2"/>
  </cols>
  <sheetData>
    <row r="1" spans="1:9" ht="13.9">
      <c r="A1" s="62" t="s">
        <v>20</v>
      </c>
      <c r="B1" s="62" t="s">
        <v>21</v>
      </c>
      <c r="C1" s="62" t="s">
        <v>22</v>
      </c>
      <c r="D1" s="62" t="s">
        <v>23</v>
      </c>
      <c r="E1" s="62" t="s">
        <v>24</v>
      </c>
      <c r="F1" s="62" t="s">
        <v>25</v>
      </c>
      <c r="G1" s="62" t="s">
        <v>26</v>
      </c>
      <c r="H1" s="62" t="s">
        <v>27</v>
      </c>
      <c r="I1" s="62" t="s">
        <v>28</v>
      </c>
    </row>
    <row r="2" spans="1:9" ht="13.9">
      <c r="A2" s="5" t="s">
        <v>30</v>
      </c>
      <c r="B2" s="60">
        <v>750</v>
      </c>
      <c r="C2" s="60">
        <v>1390</v>
      </c>
      <c r="D2" s="60">
        <v>3300</v>
      </c>
      <c r="E2" s="60">
        <v>6900</v>
      </c>
      <c r="F2" s="60">
        <v>13500</v>
      </c>
      <c r="G2" s="60">
        <v>32500</v>
      </c>
      <c r="H2" s="60">
        <v>61500</v>
      </c>
      <c r="I2" s="60">
        <v>141500</v>
      </c>
    </row>
    <row r="3" spans="1:9" ht="13.9">
      <c r="A3" s="5" t="s">
        <v>31</v>
      </c>
      <c r="B3" s="60">
        <v>188</v>
      </c>
      <c r="C3" s="60">
        <v>348</v>
      </c>
      <c r="D3" s="60">
        <v>825</v>
      </c>
      <c r="E3" s="60">
        <v>1725</v>
      </c>
      <c r="F3" s="60">
        <v>3375</v>
      </c>
      <c r="G3" s="60">
        <v>8125</v>
      </c>
      <c r="H3" s="60">
        <v>15375</v>
      </c>
      <c r="I3" s="60">
        <v>35375</v>
      </c>
    </row>
    <row r="4" spans="1:9" ht="13.9">
      <c r="A4" s="5" t="s">
        <v>32</v>
      </c>
      <c r="B4" s="60">
        <v>2</v>
      </c>
      <c r="C4" s="60">
        <v>2</v>
      </c>
      <c r="D4" s="60">
        <v>2</v>
      </c>
      <c r="E4" s="60">
        <v>4</v>
      </c>
      <c r="F4" s="60">
        <v>8</v>
      </c>
      <c r="G4" s="60">
        <v>16</v>
      </c>
      <c r="H4" s="60">
        <v>64</v>
      </c>
      <c r="I4" s="60">
        <v>128</v>
      </c>
    </row>
    <row r="5" spans="1:9" ht="37.5" customHeight="1">
      <c r="A5" s="76" t="s">
        <v>33</v>
      </c>
      <c r="B5" s="76"/>
      <c r="C5" s="76"/>
      <c r="D5" s="76"/>
      <c r="E5" s="76"/>
      <c r="F5" s="76"/>
      <c r="G5" s="76"/>
      <c r="H5" s="76"/>
      <c r="I5" s="76"/>
    </row>
    <row r="6" spans="1:9" ht="37.5" customHeight="1">
      <c r="A6" s="76"/>
      <c r="B6" s="76"/>
      <c r="C6" s="76"/>
      <c r="D6" s="76"/>
      <c r="E6" s="76"/>
      <c r="F6" s="76"/>
      <c r="G6" s="76"/>
      <c r="H6" s="76"/>
      <c r="I6" s="76"/>
    </row>
    <row r="7" spans="1:9" ht="37.5" customHeight="1">
      <c r="A7" s="76"/>
      <c r="B7" s="76"/>
      <c r="C7" s="76"/>
      <c r="D7" s="76"/>
      <c r="E7" s="76"/>
      <c r="F7" s="76"/>
      <c r="G7" s="76"/>
      <c r="H7" s="76"/>
      <c r="I7" s="76"/>
    </row>
    <row r="8" spans="1:9" ht="37.5" customHeight="1">
      <c r="A8" s="76"/>
      <c r="B8" s="76"/>
      <c r="C8" s="76"/>
      <c r="D8" s="76"/>
      <c r="E8" s="76"/>
      <c r="F8" s="76"/>
      <c r="G8" s="76"/>
      <c r="H8" s="76"/>
      <c r="I8" s="76"/>
    </row>
  </sheetData>
  <mergeCells count="1">
    <mergeCell ref="A5:I8"/>
  </mergeCells>
  <phoneticPr fontId="34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O9"/>
  <sheetViews>
    <sheetView workbookViewId="0">
      <selection activeCell="E12" sqref="E12"/>
    </sheetView>
  </sheetViews>
  <sheetFormatPr defaultColWidth="9" defaultRowHeight="13.5"/>
  <cols>
    <col min="1" max="1" width="38.6640625" bestFit="1" customWidth="1"/>
    <col min="2" max="2" width="5.19921875" bestFit="1" customWidth="1"/>
    <col min="3" max="4" width="6.33203125" bestFit="1" customWidth="1"/>
    <col min="5" max="6" width="6.53125" bestFit="1" customWidth="1"/>
    <col min="7" max="8" width="7.46484375" bestFit="1" customWidth="1"/>
    <col min="9" max="9" width="7.86328125" customWidth="1"/>
    <col min="10" max="10" width="16.06640625" bestFit="1" customWidth="1"/>
    <col min="11" max="11" width="13.6640625" bestFit="1" customWidth="1"/>
    <col min="12" max="14" width="5.19921875" bestFit="1" customWidth="1"/>
    <col min="15" max="15" width="6.53125" bestFit="1" customWidth="1"/>
    <col min="16" max="16" width="18.86328125" bestFit="1" customWidth="1"/>
  </cols>
  <sheetData>
    <row r="1" spans="1:15" ht="17.649999999999999">
      <c r="A1" s="57" t="s">
        <v>20</v>
      </c>
      <c r="B1" s="58" t="s">
        <v>21</v>
      </c>
      <c r="C1" s="58" t="s">
        <v>22</v>
      </c>
      <c r="D1" s="58" t="s">
        <v>23</v>
      </c>
      <c r="E1" s="58" t="s">
        <v>24</v>
      </c>
      <c r="F1" s="58" t="s">
        <v>268</v>
      </c>
      <c r="G1" s="58" t="s">
        <v>25</v>
      </c>
      <c r="H1" s="58" t="s">
        <v>26</v>
      </c>
      <c r="I1" s="58" t="s">
        <v>272</v>
      </c>
      <c r="J1" s="58" t="s">
        <v>35</v>
      </c>
      <c r="K1" s="57" t="s">
        <v>36</v>
      </c>
      <c r="L1" s="58" t="s">
        <v>21</v>
      </c>
      <c r="M1" s="58" t="s">
        <v>22</v>
      </c>
      <c r="N1" s="58" t="s">
        <v>23</v>
      </c>
      <c r="O1" s="58" t="s">
        <v>24</v>
      </c>
    </row>
    <row r="2" spans="1:15" ht="17.649999999999999">
      <c r="A2" s="57" t="s">
        <v>263</v>
      </c>
      <c r="B2" s="58" t="s">
        <v>264</v>
      </c>
      <c r="C2" s="58" t="s">
        <v>265</v>
      </c>
      <c r="D2" s="58" t="s">
        <v>266</v>
      </c>
      <c r="E2" s="58" t="s">
        <v>267</v>
      </c>
      <c r="F2" s="58" t="s">
        <v>269</v>
      </c>
      <c r="G2" s="58" t="s">
        <v>270</v>
      </c>
      <c r="H2" s="58" t="s">
        <v>271</v>
      </c>
      <c r="I2" s="58" t="s">
        <v>273</v>
      </c>
      <c r="J2" s="58" t="s">
        <v>274</v>
      </c>
      <c r="K2" s="57" t="s">
        <v>263</v>
      </c>
      <c r="L2" s="58" t="s">
        <v>21</v>
      </c>
      <c r="M2" s="58" t="s">
        <v>22</v>
      </c>
      <c r="N2" s="58" t="s">
        <v>23</v>
      </c>
      <c r="O2" s="58" t="s">
        <v>24</v>
      </c>
    </row>
    <row r="3" spans="1:15" ht="15">
      <c r="A3" s="59" t="s">
        <v>30</v>
      </c>
      <c r="B3" s="63">
        <v>750</v>
      </c>
      <c r="C3" s="63">
        <v>1390</v>
      </c>
      <c r="D3" s="63">
        <v>3300</v>
      </c>
      <c r="E3" s="63">
        <v>6900</v>
      </c>
      <c r="F3" s="63">
        <f>E3+(120-100)*(G3-E3)/(200-100)</f>
        <v>8220</v>
      </c>
      <c r="G3" s="63">
        <v>13500</v>
      </c>
      <c r="H3" s="63">
        <v>32500</v>
      </c>
      <c r="I3" s="63">
        <v>61500</v>
      </c>
      <c r="J3" s="63"/>
      <c r="K3" s="63"/>
      <c r="L3" s="63">
        <v>473.33333333333297</v>
      </c>
      <c r="M3" s="63">
        <v>526.66666666666697</v>
      </c>
      <c r="N3" s="63">
        <v>742</v>
      </c>
      <c r="O3" s="63">
        <v>956</v>
      </c>
    </row>
    <row r="4" spans="1:15" ht="15">
      <c r="A4" s="59" t="s">
        <v>37</v>
      </c>
      <c r="B4" s="63">
        <v>169</v>
      </c>
      <c r="C4" s="63">
        <v>313</v>
      </c>
      <c r="D4" s="63">
        <v>743</v>
      </c>
      <c r="E4" s="63">
        <v>1553</v>
      </c>
      <c r="F4" s="63">
        <f>E4+(120-100)*(G4-E4)/(200-100)</f>
        <v>1850</v>
      </c>
      <c r="G4" s="63">
        <v>3038</v>
      </c>
      <c r="H4" s="63">
        <v>7313</v>
      </c>
      <c r="I4" s="63">
        <v>13838</v>
      </c>
      <c r="J4" s="63"/>
      <c r="K4" s="63"/>
      <c r="L4" s="63">
        <v>500</v>
      </c>
      <c r="M4" s="63">
        <v>550</v>
      </c>
      <c r="N4" s="63">
        <v>800</v>
      </c>
      <c r="O4" s="63">
        <v>1000</v>
      </c>
    </row>
    <row r="5" spans="1:15" ht="15">
      <c r="A5" s="61" t="s">
        <v>38</v>
      </c>
      <c r="B5" s="63">
        <v>65</v>
      </c>
      <c r="C5" s="63">
        <v>120</v>
      </c>
      <c r="D5" s="63">
        <v>280</v>
      </c>
      <c r="E5" s="63">
        <v>550</v>
      </c>
      <c r="F5" s="63">
        <v>800</v>
      </c>
      <c r="G5" s="63">
        <v>1080</v>
      </c>
      <c r="H5" s="63">
        <v>2600</v>
      </c>
      <c r="I5" s="63">
        <v>5000</v>
      </c>
      <c r="J5" s="63">
        <v>5400</v>
      </c>
      <c r="K5" s="63"/>
      <c r="L5" s="63"/>
      <c r="M5" s="63"/>
      <c r="N5" s="63"/>
      <c r="O5" s="63"/>
    </row>
    <row r="6" spans="1:15" ht="15">
      <c r="A6" s="61" t="s">
        <v>32</v>
      </c>
      <c r="B6" s="63">
        <v>2</v>
      </c>
      <c r="C6" s="63">
        <v>2</v>
      </c>
      <c r="D6" s="63">
        <v>2</v>
      </c>
      <c r="E6" s="63">
        <v>4</v>
      </c>
      <c r="F6" s="63">
        <v>4</v>
      </c>
      <c r="G6" s="63">
        <v>8</v>
      </c>
      <c r="H6" s="63">
        <v>16</v>
      </c>
      <c r="I6" s="63">
        <v>64</v>
      </c>
      <c r="J6" s="63">
        <v>64</v>
      </c>
      <c r="K6" s="63"/>
      <c r="L6" s="63"/>
      <c r="M6" s="63"/>
      <c r="N6" s="63"/>
      <c r="O6" s="63"/>
    </row>
    <row r="7" spans="1:15" ht="62.25" customHeight="1">
      <c r="A7" s="77" t="s">
        <v>39</v>
      </c>
      <c r="B7" s="77"/>
      <c r="C7" s="77"/>
      <c r="D7" s="77"/>
      <c r="E7" s="77"/>
      <c r="F7" s="77"/>
      <c r="G7" s="77"/>
      <c r="H7" s="77"/>
      <c r="I7" s="77"/>
      <c r="J7" s="77"/>
    </row>
    <row r="8" spans="1:15" ht="62.25" customHeight="1">
      <c r="A8" s="77" t="s">
        <v>40</v>
      </c>
      <c r="B8" s="77"/>
      <c r="C8" s="77"/>
      <c r="D8" s="77"/>
      <c r="E8" s="77"/>
      <c r="F8" s="77"/>
      <c r="G8" s="77"/>
      <c r="H8" s="77"/>
      <c r="I8" s="77"/>
      <c r="J8" s="77"/>
    </row>
    <row r="9" spans="1:15" ht="62.25" customHeight="1">
      <c r="A9" s="77" t="s">
        <v>41</v>
      </c>
      <c r="B9" s="77"/>
      <c r="C9" s="77"/>
      <c r="D9" s="77"/>
      <c r="E9" s="77"/>
      <c r="F9" s="77"/>
      <c r="G9" s="77"/>
      <c r="H9" s="77"/>
      <c r="I9" s="77"/>
      <c r="J9" s="77"/>
    </row>
  </sheetData>
  <mergeCells count="3">
    <mergeCell ref="A7:J7"/>
    <mergeCell ref="A8:J8"/>
    <mergeCell ref="A9:J9"/>
  </mergeCells>
  <phoneticPr fontId="34" type="noConversion"/>
  <pageMargins left="0.75" right="0.75" top="1" bottom="1" header="0.5" footer="0.5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5"/>
  <sheetViews>
    <sheetView workbookViewId="0">
      <selection activeCell="J16" sqref="A16:XFD26"/>
    </sheetView>
  </sheetViews>
  <sheetFormatPr defaultColWidth="13.59765625" defaultRowHeight="13.5"/>
  <cols>
    <col min="2" max="2" width="12.06640625" bestFit="1" customWidth="1"/>
    <col min="3" max="3" width="12.265625" bestFit="1" customWidth="1"/>
    <col min="4" max="7" width="4.9296875" bestFit="1" customWidth="1"/>
    <col min="8" max="8" width="4.1328125" bestFit="1" customWidth="1"/>
    <col min="9" max="9" width="22.265625" customWidth="1"/>
  </cols>
  <sheetData>
    <row r="1" spans="1:9">
      <c r="A1" s="112" t="s">
        <v>275</v>
      </c>
      <c r="B1" s="112"/>
      <c r="C1" s="112"/>
      <c r="D1" s="112"/>
      <c r="E1" s="112"/>
      <c r="F1" s="112"/>
      <c r="G1" s="112"/>
      <c r="H1" s="112"/>
      <c r="I1" s="112"/>
    </row>
    <row r="2" spans="1:9">
      <c r="A2" s="113" t="s">
        <v>56</v>
      </c>
      <c r="B2" s="113" t="s">
        <v>57</v>
      </c>
      <c r="C2" s="113" t="s">
        <v>58</v>
      </c>
      <c r="D2" s="113"/>
      <c r="E2" s="113"/>
      <c r="F2" s="113"/>
      <c r="G2" s="113"/>
      <c r="H2" s="113"/>
      <c r="I2" s="114" t="s">
        <v>59</v>
      </c>
    </row>
    <row r="3" spans="1:9">
      <c r="A3" s="113"/>
      <c r="B3" s="113"/>
      <c r="C3" s="115" t="s">
        <v>60</v>
      </c>
      <c r="D3" s="115" t="s">
        <v>61</v>
      </c>
      <c r="E3" s="115" t="s">
        <v>62</v>
      </c>
      <c r="F3" s="115" t="s">
        <v>63</v>
      </c>
      <c r="G3" s="115" t="s">
        <v>64</v>
      </c>
      <c r="H3" s="115" t="s">
        <v>65</v>
      </c>
      <c r="I3" s="114"/>
    </row>
    <row r="4" spans="1:9">
      <c r="A4" s="115">
        <v>50</v>
      </c>
      <c r="B4" s="115">
        <v>30</v>
      </c>
      <c r="C4" s="116">
        <v>1</v>
      </c>
      <c r="D4" s="115">
        <v>40</v>
      </c>
      <c r="E4" s="116">
        <v>65</v>
      </c>
      <c r="F4" s="116">
        <v>85</v>
      </c>
      <c r="G4" s="116">
        <v>125</v>
      </c>
      <c r="H4" s="116">
        <v>245</v>
      </c>
      <c r="I4" s="114" t="s">
        <v>66</v>
      </c>
    </row>
    <row r="5" spans="1:9">
      <c r="A5" s="116">
        <v>100</v>
      </c>
      <c r="B5" s="116">
        <v>50</v>
      </c>
      <c r="C5" s="116">
        <v>1</v>
      </c>
      <c r="D5" s="116">
        <v>80</v>
      </c>
      <c r="E5" s="116">
        <v>130</v>
      </c>
      <c r="F5" s="116">
        <v>165</v>
      </c>
      <c r="G5" s="116">
        <v>245</v>
      </c>
      <c r="H5" s="116">
        <v>485</v>
      </c>
      <c r="I5" s="114"/>
    </row>
    <row r="6" spans="1:9">
      <c r="A6" s="116">
        <v>200</v>
      </c>
      <c r="B6" s="117">
        <v>100</v>
      </c>
      <c r="C6" s="116">
        <v>2</v>
      </c>
      <c r="D6" s="116">
        <v>160</v>
      </c>
      <c r="E6" s="116">
        <v>260</v>
      </c>
      <c r="F6" s="116">
        <v>325</v>
      </c>
      <c r="G6" s="116">
        <v>490</v>
      </c>
      <c r="H6" s="116">
        <v>970</v>
      </c>
      <c r="I6" s="114"/>
    </row>
    <row r="7" spans="1:9">
      <c r="A7" s="116">
        <v>500</v>
      </c>
      <c r="B7" s="117"/>
      <c r="C7" s="116">
        <v>3</v>
      </c>
      <c r="D7" s="116">
        <v>400</v>
      </c>
      <c r="E7" s="116">
        <v>650</v>
      </c>
      <c r="F7" s="116">
        <v>805</v>
      </c>
      <c r="G7" s="116">
        <v>1210</v>
      </c>
      <c r="H7" s="116">
        <v>2420</v>
      </c>
      <c r="I7" s="114"/>
    </row>
    <row r="8" spans="1:9">
      <c r="A8" s="116">
        <v>1000</v>
      </c>
      <c r="B8" s="117"/>
      <c r="C8" s="116">
        <v>3</v>
      </c>
      <c r="D8" s="116">
        <v>800</v>
      </c>
      <c r="E8" s="116">
        <v>1290</v>
      </c>
      <c r="F8" s="116">
        <v>1610</v>
      </c>
      <c r="G8" s="116">
        <v>2450</v>
      </c>
      <c r="H8" s="116">
        <v>4830</v>
      </c>
      <c r="I8" s="114"/>
    </row>
    <row r="9" spans="1:9">
      <c r="A9" s="116">
        <v>500</v>
      </c>
      <c r="B9" s="117">
        <v>200</v>
      </c>
      <c r="C9" s="116">
        <v>3</v>
      </c>
      <c r="D9" s="116">
        <v>560</v>
      </c>
      <c r="E9" s="116">
        <v>905</v>
      </c>
      <c r="F9" s="116">
        <v>1130</v>
      </c>
      <c r="G9" s="116">
        <v>1690</v>
      </c>
      <c r="H9" s="116">
        <v>3390</v>
      </c>
      <c r="I9" s="114"/>
    </row>
    <row r="10" spans="1:9">
      <c r="A10" s="116">
        <v>1000</v>
      </c>
      <c r="B10" s="117"/>
      <c r="C10" s="116">
        <v>3</v>
      </c>
      <c r="D10" s="116">
        <v>970</v>
      </c>
      <c r="E10" s="116">
        <v>1550</v>
      </c>
      <c r="F10" s="116">
        <v>1940</v>
      </c>
      <c r="G10" s="116">
        <v>2900</v>
      </c>
      <c r="H10" s="116">
        <v>5800</v>
      </c>
      <c r="I10" s="114"/>
    </row>
    <row r="11" spans="1:9">
      <c r="A11" s="116">
        <v>1000</v>
      </c>
      <c r="B11" s="116">
        <v>500</v>
      </c>
      <c r="C11" s="116">
        <v>3</v>
      </c>
      <c r="D11" s="116">
        <v>1210</v>
      </c>
      <c r="E11" s="116">
        <v>1940</v>
      </c>
      <c r="F11" s="116">
        <v>2420</v>
      </c>
      <c r="G11" s="116">
        <v>3630</v>
      </c>
      <c r="H11" s="116">
        <v>7250</v>
      </c>
      <c r="I11" s="114"/>
    </row>
    <row r="12" spans="1:9">
      <c r="A12" s="119" t="s">
        <v>67</v>
      </c>
      <c r="B12" s="119"/>
      <c r="C12" s="119"/>
      <c r="D12" s="119"/>
      <c r="E12" s="119"/>
      <c r="F12" s="119"/>
      <c r="G12" s="119"/>
      <c r="H12" s="119"/>
      <c r="I12" s="119"/>
    </row>
    <row r="13" spans="1:9">
      <c r="A13" s="120"/>
      <c r="B13" s="120"/>
      <c r="C13" s="120"/>
      <c r="D13" s="120"/>
      <c r="E13" s="120"/>
      <c r="F13" s="120"/>
      <c r="G13" s="120"/>
      <c r="H13" s="120"/>
      <c r="I13" s="120"/>
    </row>
    <row r="14" spans="1:9">
      <c r="A14" s="120"/>
      <c r="B14" s="120"/>
      <c r="C14" s="120"/>
      <c r="D14" s="120"/>
      <c r="E14" s="120"/>
      <c r="F14" s="120"/>
      <c r="G14" s="120"/>
      <c r="H14" s="120"/>
      <c r="I14" s="120"/>
    </row>
    <row r="15" spans="1:9">
      <c r="A15" s="120"/>
      <c r="B15" s="120"/>
      <c r="C15" s="120"/>
      <c r="D15" s="120"/>
      <c r="E15" s="120"/>
      <c r="F15" s="120"/>
      <c r="G15" s="120"/>
      <c r="H15" s="120"/>
      <c r="I15" s="120"/>
    </row>
  </sheetData>
  <mergeCells count="9">
    <mergeCell ref="A12:I15"/>
    <mergeCell ref="B6:B8"/>
    <mergeCell ref="B9:B10"/>
    <mergeCell ref="I2:I3"/>
    <mergeCell ref="I4:I11"/>
    <mergeCell ref="A1:I1"/>
    <mergeCell ref="C2:H2"/>
    <mergeCell ref="A2:A3"/>
    <mergeCell ref="B2:B3"/>
  </mergeCells>
  <phoneticPr fontId="34" type="noConversion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J53"/>
  <sheetViews>
    <sheetView workbookViewId="0">
      <selection activeCell="H14" sqref="H14"/>
    </sheetView>
  </sheetViews>
  <sheetFormatPr defaultColWidth="9" defaultRowHeight="15.75"/>
  <cols>
    <col min="1" max="1" width="7.1328125" style="38" customWidth="1"/>
    <col min="2" max="2" width="12.19921875" style="38" bestFit="1" customWidth="1"/>
    <col min="3" max="3" width="12.3984375" style="38" customWidth="1"/>
    <col min="4" max="4" width="15.46484375" style="38" customWidth="1"/>
    <col min="5" max="5" width="10.3984375" style="38" customWidth="1"/>
    <col min="6" max="6" width="16.86328125" style="38" customWidth="1"/>
    <col min="7" max="7" width="8.3984375" style="41" customWidth="1"/>
    <col min="8" max="8" width="17" style="41" customWidth="1"/>
    <col min="9" max="9" width="28.06640625" style="38" customWidth="1"/>
    <col min="10" max="10" width="24.73046875" style="38" customWidth="1"/>
    <col min="11" max="16384" width="9" style="38"/>
  </cols>
  <sheetData>
    <row r="1" spans="1:10" ht="39.950000000000003" customHeight="1">
      <c r="A1" s="75" t="s">
        <v>68</v>
      </c>
      <c r="B1" s="72" t="s">
        <v>69</v>
      </c>
      <c r="C1" s="73"/>
      <c r="D1" s="73"/>
      <c r="E1" s="73"/>
      <c r="F1" s="74"/>
      <c r="G1" s="75" t="s">
        <v>70</v>
      </c>
      <c r="H1" s="75"/>
      <c r="I1" s="75"/>
    </row>
    <row r="2" spans="1:10" s="39" customFormat="1" ht="39.950000000000003" customHeight="1">
      <c r="A2" s="75"/>
      <c r="B2" s="42" t="s">
        <v>71</v>
      </c>
      <c r="C2" s="43" t="s">
        <v>72</v>
      </c>
      <c r="D2" s="43" t="s">
        <v>73</v>
      </c>
      <c r="E2" s="42" t="s">
        <v>74</v>
      </c>
      <c r="F2" s="42" t="s">
        <v>75</v>
      </c>
      <c r="G2" s="42" t="s">
        <v>71</v>
      </c>
      <c r="H2" s="42" t="s">
        <v>76</v>
      </c>
      <c r="I2" s="42" t="s">
        <v>77</v>
      </c>
      <c r="J2" s="55"/>
    </row>
    <row r="3" spans="1:10">
      <c r="A3" s="44" t="s">
        <v>78</v>
      </c>
      <c r="B3" s="45">
        <v>5000</v>
      </c>
      <c r="C3" s="46">
        <v>2000</v>
      </c>
      <c r="D3" s="46">
        <v>3000</v>
      </c>
      <c r="E3" s="47">
        <v>1000</v>
      </c>
      <c r="F3" s="47">
        <f t="shared" ref="F3:F49" si="0">B3*0.3</f>
        <v>1500</v>
      </c>
      <c r="G3" s="46">
        <v>700</v>
      </c>
      <c r="H3" s="47">
        <v>140</v>
      </c>
      <c r="I3" s="56">
        <f t="shared" ref="I3:I49" si="1">G3*0.3</f>
        <v>210</v>
      </c>
    </row>
    <row r="4" spans="1:10">
      <c r="A4" s="44" t="s">
        <v>79</v>
      </c>
      <c r="B4" s="45">
        <v>8100</v>
      </c>
      <c r="C4" s="46">
        <v>3240</v>
      </c>
      <c r="D4" s="46">
        <v>4860</v>
      </c>
      <c r="E4" s="47">
        <v>1620</v>
      </c>
      <c r="F4" s="47">
        <f t="shared" si="0"/>
        <v>2430</v>
      </c>
      <c r="G4" s="46">
        <v>1155</v>
      </c>
      <c r="H4" s="47">
        <v>231</v>
      </c>
      <c r="I4" s="56">
        <f t="shared" si="1"/>
        <v>346.5</v>
      </c>
    </row>
    <row r="5" spans="1:10">
      <c r="A5" s="44" t="s">
        <v>80</v>
      </c>
      <c r="B5" s="45">
        <v>11250</v>
      </c>
      <c r="C5" s="46">
        <v>4500</v>
      </c>
      <c r="D5" s="46">
        <v>6750</v>
      </c>
      <c r="E5" s="47">
        <v>2250</v>
      </c>
      <c r="F5" s="47">
        <f t="shared" si="0"/>
        <v>3375</v>
      </c>
      <c r="G5" s="46">
        <v>1610</v>
      </c>
      <c r="H5" s="47">
        <v>322</v>
      </c>
      <c r="I5" s="56">
        <f t="shared" si="1"/>
        <v>483</v>
      </c>
    </row>
    <row r="6" spans="1:10">
      <c r="A6" s="44" t="s">
        <v>81</v>
      </c>
      <c r="B6" s="45">
        <v>14500</v>
      </c>
      <c r="C6" s="46">
        <v>5800</v>
      </c>
      <c r="D6" s="46">
        <v>8700</v>
      </c>
      <c r="E6" s="47">
        <v>2900</v>
      </c>
      <c r="F6" s="47">
        <f t="shared" si="0"/>
        <v>4350</v>
      </c>
      <c r="G6" s="46">
        <v>2100</v>
      </c>
      <c r="H6" s="47">
        <v>420</v>
      </c>
      <c r="I6" s="56">
        <f t="shared" si="1"/>
        <v>630</v>
      </c>
    </row>
    <row r="7" spans="1:10">
      <c r="A7" s="44" t="s">
        <v>21</v>
      </c>
      <c r="B7" s="45">
        <v>16350</v>
      </c>
      <c r="C7" s="46">
        <v>6540</v>
      </c>
      <c r="D7" s="46">
        <v>9810</v>
      </c>
      <c r="E7" s="47">
        <v>3270</v>
      </c>
      <c r="F7" s="47">
        <f t="shared" si="0"/>
        <v>4905</v>
      </c>
      <c r="G7" s="46">
        <v>2345</v>
      </c>
      <c r="H7" s="47">
        <v>469</v>
      </c>
      <c r="I7" s="56">
        <f t="shared" si="1"/>
        <v>703.5</v>
      </c>
    </row>
    <row r="8" spans="1:10">
      <c r="A8" s="44" t="s">
        <v>22</v>
      </c>
      <c r="B8" s="45">
        <v>26000</v>
      </c>
      <c r="C8" s="46">
        <v>10400</v>
      </c>
      <c r="D8" s="46">
        <v>15600</v>
      </c>
      <c r="E8" s="47">
        <v>5200</v>
      </c>
      <c r="F8" s="47">
        <f t="shared" si="0"/>
        <v>7800</v>
      </c>
      <c r="G8" s="46">
        <v>3710</v>
      </c>
      <c r="H8" s="47">
        <v>742</v>
      </c>
      <c r="I8" s="56">
        <f t="shared" si="1"/>
        <v>1113</v>
      </c>
    </row>
    <row r="9" spans="1:10">
      <c r="A9" s="44" t="s">
        <v>42</v>
      </c>
      <c r="B9" s="45">
        <v>35550</v>
      </c>
      <c r="C9" s="46">
        <v>14220</v>
      </c>
      <c r="D9" s="46">
        <v>21330</v>
      </c>
      <c r="E9" s="47">
        <v>7110</v>
      </c>
      <c r="F9" s="47">
        <f t="shared" si="0"/>
        <v>10665</v>
      </c>
      <c r="G9" s="46">
        <v>5040</v>
      </c>
      <c r="H9" s="47">
        <v>1008</v>
      </c>
      <c r="I9" s="56">
        <f t="shared" si="1"/>
        <v>1512</v>
      </c>
    </row>
    <row r="10" spans="1:10">
      <c r="A10" s="44" t="s">
        <v>82</v>
      </c>
      <c r="B10" s="45">
        <v>39500</v>
      </c>
      <c r="C10" s="46">
        <v>15800</v>
      </c>
      <c r="D10" s="46">
        <v>23700</v>
      </c>
      <c r="E10" s="47">
        <v>7900</v>
      </c>
      <c r="F10" s="47">
        <f t="shared" si="0"/>
        <v>11850</v>
      </c>
      <c r="G10" s="46">
        <v>5600</v>
      </c>
      <c r="H10" s="47">
        <v>1120</v>
      </c>
      <c r="I10" s="56">
        <f t="shared" si="1"/>
        <v>1680</v>
      </c>
    </row>
    <row r="11" spans="1:10">
      <c r="A11" s="44" t="s">
        <v>43</v>
      </c>
      <c r="B11" s="45">
        <v>42900</v>
      </c>
      <c r="C11" s="46">
        <v>17160</v>
      </c>
      <c r="D11" s="46">
        <v>25740</v>
      </c>
      <c r="E11" s="47">
        <v>8580</v>
      </c>
      <c r="F11" s="47">
        <f t="shared" si="0"/>
        <v>12870</v>
      </c>
      <c r="G11" s="46">
        <v>6055</v>
      </c>
      <c r="H11" s="47">
        <v>1211</v>
      </c>
      <c r="I11" s="56">
        <f t="shared" si="1"/>
        <v>1816.5</v>
      </c>
    </row>
    <row r="12" spans="1:10" s="40" customFormat="1" ht="15" customHeight="1">
      <c r="A12" s="48" t="s">
        <v>83</v>
      </c>
      <c r="B12" s="45">
        <v>45850</v>
      </c>
      <c r="C12" s="49">
        <v>18340</v>
      </c>
      <c r="D12" s="49">
        <v>27510</v>
      </c>
      <c r="E12" s="49">
        <v>9170</v>
      </c>
      <c r="F12" s="47">
        <f t="shared" si="0"/>
        <v>13755</v>
      </c>
      <c r="G12" s="46">
        <v>6475</v>
      </c>
      <c r="H12" s="49">
        <v>1295</v>
      </c>
      <c r="I12" s="56">
        <f t="shared" si="1"/>
        <v>1942.5</v>
      </c>
    </row>
    <row r="13" spans="1:10">
      <c r="A13" s="44" t="s">
        <v>23</v>
      </c>
      <c r="B13" s="45">
        <v>48800</v>
      </c>
      <c r="C13" s="46">
        <v>19520</v>
      </c>
      <c r="D13" s="46">
        <v>29280</v>
      </c>
      <c r="E13" s="46">
        <v>9760</v>
      </c>
      <c r="F13" s="47">
        <f t="shared" si="0"/>
        <v>14640</v>
      </c>
      <c r="G13" s="46">
        <v>6895</v>
      </c>
      <c r="H13" s="46">
        <v>1379</v>
      </c>
      <c r="I13" s="56">
        <f t="shared" si="1"/>
        <v>2068.5</v>
      </c>
    </row>
    <row r="14" spans="1:10">
      <c r="A14" s="44" t="s">
        <v>44</v>
      </c>
      <c r="B14" s="45">
        <v>54600</v>
      </c>
      <c r="C14" s="46">
        <v>21840</v>
      </c>
      <c r="D14" s="46">
        <v>32760</v>
      </c>
      <c r="E14" s="46">
        <v>10920</v>
      </c>
      <c r="F14" s="47">
        <f t="shared" si="0"/>
        <v>16380</v>
      </c>
      <c r="G14" s="46">
        <v>7700</v>
      </c>
      <c r="H14" s="46">
        <v>1540</v>
      </c>
      <c r="I14" s="56">
        <f t="shared" si="1"/>
        <v>2310</v>
      </c>
    </row>
    <row r="15" spans="1:10">
      <c r="A15" s="44" t="s">
        <v>45</v>
      </c>
      <c r="B15" s="45">
        <v>60400</v>
      </c>
      <c r="C15" s="46">
        <v>24160</v>
      </c>
      <c r="D15" s="46">
        <v>36240</v>
      </c>
      <c r="E15" s="46">
        <v>12080</v>
      </c>
      <c r="F15" s="47">
        <f t="shared" si="0"/>
        <v>18120</v>
      </c>
      <c r="G15" s="46">
        <v>8505</v>
      </c>
      <c r="H15" s="46">
        <v>1701</v>
      </c>
      <c r="I15" s="56">
        <f t="shared" si="1"/>
        <v>2551.5</v>
      </c>
    </row>
    <row r="16" spans="1:10">
      <c r="A16" s="44" t="s">
        <v>46</v>
      </c>
      <c r="B16" s="45">
        <v>66250</v>
      </c>
      <c r="C16" s="46">
        <v>26500</v>
      </c>
      <c r="D16" s="46">
        <v>39750</v>
      </c>
      <c r="E16" s="46">
        <v>13250</v>
      </c>
      <c r="F16" s="47">
        <f t="shared" si="0"/>
        <v>19875</v>
      </c>
      <c r="G16" s="46">
        <v>9310</v>
      </c>
      <c r="H16" s="46">
        <v>1862</v>
      </c>
      <c r="I16" s="56">
        <f t="shared" si="1"/>
        <v>2793</v>
      </c>
    </row>
    <row r="17" spans="1:9">
      <c r="A17" s="44" t="s">
        <v>47</v>
      </c>
      <c r="B17" s="45">
        <v>72050</v>
      </c>
      <c r="C17" s="46">
        <v>28820</v>
      </c>
      <c r="D17" s="46">
        <v>43230</v>
      </c>
      <c r="E17" s="46">
        <v>14410</v>
      </c>
      <c r="F17" s="47">
        <f t="shared" si="0"/>
        <v>21615</v>
      </c>
      <c r="G17" s="46">
        <v>10115</v>
      </c>
      <c r="H17" s="46">
        <v>2023</v>
      </c>
      <c r="I17" s="56">
        <f t="shared" si="1"/>
        <v>3034.5</v>
      </c>
    </row>
    <row r="18" spans="1:9">
      <c r="A18" s="48" t="s">
        <v>24</v>
      </c>
      <c r="B18" s="45">
        <v>77850</v>
      </c>
      <c r="C18" s="49">
        <v>31140</v>
      </c>
      <c r="D18" s="49">
        <v>46710</v>
      </c>
      <c r="E18" s="49">
        <v>15570</v>
      </c>
      <c r="F18" s="47">
        <f t="shared" si="0"/>
        <v>23355</v>
      </c>
      <c r="G18" s="46">
        <v>10920</v>
      </c>
      <c r="H18" s="49">
        <v>2184</v>
      </c>
      <c r="I18" s="56">
        <f t="shared" si="1"/>
        <v>3276</v>
      </c>
    </row>
    <row r="19" spans="1:9" s="40" customFormat="1">
      <c r="A19" s="48" t="s">
        <v>84</v>
      </c>
      <c r="B19" s="45">
        <v>83650</v>
      </c>
      <c r="C19" s="49">
        <v>31478</v>
      </c>
      <c r="D19" s="49">
        <v>47201</v>
      </c>
      <c r="E19" s="49">
        <v>16730</v>
      </c>
      <c r="F19" s="47">
        <f t="shared" si="0"/>
        <v>25095</v>
      </c>
      <c r="G19" s="46">
        <v>11725</v>
      </c>
      <c r="H19" s="49">
        <v>2345</v>
      </c>
      <c r="I19" s="56">
        <f t="shared" si="1"/>
        <v>3517.5</v>
      </c>
    </row>
    <row r="20" spans="1:9" s="40" customFormat="1">
      <c r="A20" s="48" t="s">
        <v>34</v>
      </c>
      <c r="B20" s="45">
        <v>89600</v>
      </c>
      <c r="C20" s="49">
        <v>31816</v>
      </c>
      <c r="D20" s="49">
        <v>47692</v>
      </c>
      <c r="E20" s="49">
        <v>17920</v>
      </c>
      <c r="F20" s="47">
        <f t="shared" si="0"/>
        <v>26880</v>
      </c>
      <c r="G20" s="46">
        <v>12565</v>
      </c>
      <c r="H20" s="49">
        <v>2513</v>
      </c>
      <c r="I20" s="56">
        <f t="shared" si="1"/>
        <v>3769.5</v>
      </c>
    </row>
    <row r="21" spans="1:9">
      <c r="A21" s="48" t="s">
        <v>48</v>
      </c>
      <c r="B21" s="45">
        <v>107087</v>
      </c>
      <c r="C21" s="49">
        <v>32126</v>
      </c>
      <c r="D21" s="49">
        <v>49165</v>
      </c>
      <c r="E21" s="49">
        <v>21417</v>
      </c>
      <c r="F21" s="47">
        <f t="shared" si="0"/>
        <v>32126.1</v>
      </c>
      <c r="G21" s="46">
        <v>14995</v>
      </c>
      <c r="H21" s="49">
        <v>2999</v>
      </c>
      <c r="I21" s="56">
        <f t="shared" si="1"/>
        <v>4498.5</v>
      </c>
    </row>
    <row r="22" spans="1:9">
      <c r="A22" s="50" t="s">
        <v>49</v>
      </c>
      <c r="B22" s="45">
        <v>110000</v>
      </c>
      <c r="C22" s="49">
        <v>33000</v>
      </c>
      <c r="D22" s="49">
        <v>49411</v>
      </c>
      <c r="E22" s="49">
        <v>22000</v>
      </c>
      <c r="F22" s="47">
        <f t="shared" si="0"/>
        <v>33000</v>
      </c>
      <c r="G22" s="46">
        <v>15400</v>
      </c>
      <c r="H22" s="49">
        <v>3080</v>
      </c>
      <c r="I22" s="56">
        <f t="shared" si="1"/>
        <v>4620</v>
      </c>
    </row>
    <row r="23" spans="1:9">
      <c r="A23" s="48" t="s">
        <v>25</v>
      </c>
      <c r="B23" s="45">
        <v>129050</v>
      </c>
      <c r="C23" s="49">
        <v>38715</v>
      </c>
      <c r="D23" s="49">
        <v>51620</v>
      </c>
      <c r="E23" s="49">
        <v>25810</v>
      </c>
      <c r="F23" s="47">
        <f t="shared" si="0"/>
        <v>38715</v>
      </c>
      <c r="G23" s="46">
        <v>18060</v>
      </c>
      <c r="H23" s="49">
        <v>3612</v>
      </c>
      <c r="I23" s="56">
        <f t="shared" si="1"/>
        <v>5418</v>
      </c>
    </row>
    <row r="24" spans="1:9" s="40" customFormat="1">
      <c r="A24" s="48" t="s">
        <v>50</v>
      </c>
      <c r="B24" s="45">
        <v>150200</v>
      </c>
      <c r="C24" s="49">
        <v>45060</v>
      </c>
      <c r="D24" s="49">
        <v>60080</v>
      </c>
      <c r="E24" s="49">
        <v>30040</v>
      </c>
      <c r="F24" s="47">
        <f t="shared" si="0"/>
        <v>45060</v>
      </c>
      <c r="G24" s="46">
        <v>21000</v>
      </c>
      <c r="H24" s="49">
        <v>4200</v>
      </c>
      <c r="I24" s="56">
        <f t="shared" si="1"/>
        <v>6300</v>
      </c>
    </row>
    <row r="25" spans="1:9">
      <c r="A25" s="48" t="s">
        <v>51</v>
      </c>
      <c r="B25" s="45">
        <v>171400</v>
      </c>
      <c r="C25" s="49">
        <v>51420</v>
      </c>
      <c r="D25" s="49">
        <v>68560</v>
      </c>
      <c r="E25" s="49">
        <v>34280</v>
      </c>
      <c r="F25" s="47">
        <f t="shared" si="0"/>
        <v>51420</v>
      </c>
      <c r="G25" s="46">
        <v>23975</v>
      </c>
      <c r="H25" s="49">
        <v>4795</v>
      </c>
      <c r="I25" s="56">
        <f t="shared" si="1"/>
        <v>7192.5</v>
      </c>
    </row>
    <row r="26" spans="1:9" s="40" customFormat="1">
      <c r="A26" s="48" t="s">
        <v>85</v>
      </c>
      <c r="B26" s="45">
        <v>192550</v>
      </c>
      <c r="C26" s="49">
        <v>57765</v>
      </c>
      <c r="D26" s="49">
        <v>77020</v>
      </c>
      <c r="E26" s="49">
        <v>38510</v>
      </c>
      <c r="F26" s="47">
        <f t="shared" si="0"/>
        <v>57765</v>
      </c>
      <c r="G26" s="46">
        <v>26915</v>
      </c>
      <c r="H26" s="49">
        <v>5383</v>
      </c>
      <c r="I26" s="56">
        <f t="shared" si="1"/>
        <v>8074.5</v>
      </c>
    </row>
    <row r="27" spans="1:9">
      <c r="A27" s="48" t="s">
        <v>52</v>
      </c>
      <c r="B27" s="45">
        <v>213800</v>
      </c>
      <c r="C27" s="49">
        <v>64140</v>
      </c>
      <c r="D27" s="49">
        <v>85520</v>
      </c>
      <c r="E27" s="49">
        <v>42760</v>
      </c>
      <c r="F27" s="47">
        <f t="shared" si="0"/>
        <v>64140</v>
      </c>
      <c r="G27" s="46">
        <v>29890</v>
      </c>
      <c r="H27" s="49">
        <v>5978</v>
      </c>
      <c r="I27" s="56">
        <f t="shared" si="1"/>
        <v>8967</v>
      </c>
    </row>
    <row r="28" spans="1:9" s="40" customFormat="1">
      <c r="A28" s="48" t="s">
        <v>86</v>
      </c>
      <c r="B28" s="45">
        <v>235050</v>
      </c>
      <c r="C28" s="49">
        <v>70515</v>
      </c>
      <c r="D28" s="49">
        <v>94020</v>
      </c>
      <c r="E28" s="49">
        <v>47010</v>
      </c>
      <c r="F28" s="47">
        <f t="shared" si="0"/>
        <v>70515</v>
      </c>
      <c r="G28" s="46">
        <v>32865</v>
      </c>
      <c r="H28" s="49">
        <v>6573</v>
      </c>
      <c r="I28" s="56">
        <f t="shared" si="1"/>
        <v>9859.5</v>
      </c>
    </row>
    <row r="29" spans="1:9">
      <c r="A29" s="48" t="s">
        <v>26</v>
      </c>
      <c r="B29" s="45">
        <v>256200</v>
      </c>
      <c r="C29" s="49">
        <v>76860</v>
      </c>
      <c r="D29" s="49">
        <v>102480</v>
      </c>
      <c r="E29" s="49">
        <v>51240</v>
      </c>
      <c r="F29" s="47">
        <f t="shared" si="0"/>
        <v>76860</v>
      </c>
      <c r="G29" s="46">
        <v>35805</v>
      </c>
      <c r="H29" s="49">
        <v>7161</v>
      </c>
      <c r="I29" s="56">
        <f t="shared" si="1"/>
        <v>10741.5</v>
      </c>
    </row>
    <row r="30" spans="1:9" s="40" customFormat="1">
      <c r="A30" s="48" t="s">
        <v>87</v>
      </c>
      <c r="B30" s="45">
        <v>277450</v>
      </c>
      <c r="C30" s="49">
        <v>83235</v>
      </c>
      <c r="D30" s="49">
        <v>110980</v>
      </c>
      <c r="E30" s="49">
        <v>55490</v>
      </c>
      <c r="F30" s="47">
        <f t="shared" si="0"/>
        <v>83235</v>
      </c>
      <c r="G30" s="46">
        <v>38780</v>
      </c>
      <c r="H30" s="49">
        <v>7756</v>
      </c>
      <c r="I30" s="56">
        <f t="shared" si="1"/>
        <v>11634</v>
      </c>
    </row>
    <row r="31" spans="1:9">
      <c r="A31" s="48" t="s">
        <v>53</v>
      </c>
      <c r="B31" s="45">
        <v>298550</v>
      </c>
      <c r="C31" s="49">
        <v>89565</v>
      </c>
      <c r="D31" s="49">
        <v>119420</v>
      </c>
      <c r="E31" s="49">
        <v>59710</v>
      </c>
      <c r="F31" s="47">
        <f t="shared" si="0"/>
        <v>89565</v>
      </c>
      <c r="G31" s="46">
        <v>41720</v>
      </c>
      <c r="H31" s="49">
        <v>8344</v>
      </c>
      <c r="I31" s="56">
        <f t="shared" si="1"/>
        <v>12516</v>
      </c>
    </row>
    <row r="32" spans="1:9">
      <c r="A32" s="48" t="s">
        <v>88</v>
      </c>
      <c r="B32" s="45">
        <v>308000</v>
      </c>
      <c r="C32" s="49">
        <v>92400</v>
      </c>
      <c r="D32" s="49">
        <v>123200</v>
      </c>
      <c r="E32" s="49">
        <v>61600</v>
      </c>
      <c r="F32" s="47">
        <f t="shared" si="0"/>
        <v>92400</v>
      </c>
      <c r="G32" s="46">
        <v>43050</v>
      </c>
      <c r="H32" s="49">
        <v>8610</v>
      </c>
      <c r="I32" s="56">
        <f t="shared" si="1"/>
        <v>12915</v>
      </c>
    </row>
    <row r="33" spans="1:9">
      <c r="A33" s="48" t="s">
        <v>89</v>
      </c>
      <c r="B33" s="45">
        <v>330850</v>
      </c>
      <c r="C33" s="49">
        <v>99255</v>
      </c>
      <c r="D33" s="49">
        <v>132340</v>
      </c>
      <c r="E33" s="49">
        <v>66170</v>
      </c>
      <c r="F33" s="47">
        <f t="shared" si="0"/>
        <v>99255</v>
      </c>
      <c r="G33" s="46">
        <v>46235</v>
      </c>
      <c r="H33" s="49">
        <v>9247</v>
      </c>
      <c r="I33" s="56">
        <f t="shared" si="1"/>
        <v>13870.5</v>
      </c>
    </row>
    <row r="34" spans="1:9">
      <c r="A34" s="48" t="s">
        <v>54</v>
      </c>
      <c r="B34" s="45">
        <v>360300</v>
      </c>
      <c r="C34" s="49">
        <v>108090</v>
      </c>
      <c r="D34" s="49">
        <v>144120</v>
      </c>
      <c r="E34" s="49">
        <v>72060</v>
      </c>
      <c r="F34" s="47">
        <f t="shared" si="0"/>
        <v>108090</v>
      </c>
      <c r="G34" s="46">
        <v>50365</v>
      </c>
      <c r="H34" s="49">
        <v>10073</v>
      </c>
      <c r="I34" s="56">
        <f t="shared" si="1"/>
        <v>15109.5</v>
      </c>
    </row>
    <row r="35" spans="1:9">
      <c r="A35" s="48" t="s">
        <v>55</v>
      </c>
      <c r="B35" s="45">
        <v>389750</v>
      </c>
      <c r="C35" s="49">
        <v>116925</v>
      </c>
      <c r="D35" s="49">
        <v>155900</v>
      </c>
      <c r="E35" s="49">
        <v>77950</v>
      </c>
      <c r="F35" s="47">
        <f t="shared" si="0"/>
        <v>116925</v>
      </c>
      <c r="G35" s="46">
        <v>54495</v>
      </c>
      <c r="H35" s="49">
        <v>10899</v>
      </c>
      <c r="I35" s="56">
        <f t="shared" si="1"/>
        <v>16348.5</v>
      </c>
    </row>
    <row r="36" spans="1:9">
      <c r="A36" s="48" t="s">
        <v>27</v>
      </c>
      <c r="B36" s="46">
        <v>419100</v>
      </c>
      <c r="C36" s="49">
        <v>120000</v>
      </c>
      <c r="D36" s="49">
        <v>160000</v>
      </c>
      <c r="E36" s="49">
        <v>83820</v>
      </c>
      <c r="F36" s="47">
        <f t="shared" si="0"/>
        <v>125730</v>
      </c>
      <c r="G36" s="46">
        <v>58590</v>
      </c>
      <c r="H36" s="49">
        <v>11718</v>
      </c>
      <c r="I36" s="56">
        <f t="shared" si="1"/>
        <v>17577</v>
      </c>
    </row>
    <row r="37" spans="1:9">
      <c r="A37" s="48" t="s">
        <v>90</v>
      </c>
      <c r="B37" s="49">
        <v>661110</v>
      </c>
      <c r="C37" s="49">
        <v>132222</v>
      </c>
      <c r="D37" s="49">
        <v>175555</v>
      </c>
      <c r="E37" s="49">
        <v>132222</v>
      </c>
      <c r="F37" s="47">
        <f t="shared" si="0"/>
        <v>198333</v>
      </c>
      <c r="G37" s="46">
        <v>99806</v>
      </c>
      <c r="H37" s="49">
        <v>19961</v>
      </c>
      <c r="I37" s="56">
        <f t="shared" si="1"/>
        <v>29941.8</v>
      </c>
    </row>
    <row r="38" spans="1:9">
      <c r="A38" s="48" t="s">
        <v>28</v>
      </c>
      <c r="B38" s="49">
        <v>691665</v>
      </c>
      <c r="C38" s="49">
        <v>138333</v>
      </c>
      <c r="D38" s="49">
        <v>183333</v>
      </c>
      <c r="E38" s="49">
        <v>138333</v>
      </c>
      <c r="F38" s="47">
        <f t="shared" si="0"/>
        <v>207499.5</v>
      </c>
      <c r="G38" s="46">
        <v>120400</v>
      </c>
      <c r="H38" s="49">
        <v>24080</v>
      </c>
      <c r="I38" s="56">
        <f t="shared" si="1"/>
        <v>36120</v>
      </c>
    </row>
    <row r="39" spans="1:9" s="40" customFormat="1">
      <c r="A39" s="48" t="s">
        <v>91</v>
      </c>
      <c r="B39" s="49">
        <v>844445</v>
      </c>
      <c r="C39" s="49">
        <v>168889</v>
      </c>
      <c r="D39" s="49">
        <v>231111</v>
      </c>
      <c r="E39" s="49">
        <v>168889</v>
      </c>
      <c r="F39" s="47">
        <f t="shared" si="0"/>
        <v>253333.5</v>
      </c>
      <c r="G39" s="46">
        <v>175700</v>
      </c>
      <c r="H39" s="49">
        <v>35140</v>
      </c>
      <c r="I39" s="56">
        <f t="shared" si="1"/>
        <v>52710</v>
      </c>
    </row>
    <row r="40" spans="1:9">
      <c r="A40" s="48" t="s">
        <v>29</v>
      </c>
      <c r="B40" s="49">
        <v>1150000</v>
      </c>
      <c r="C40" s="49">
        <v>230000</v>
      </c>
      <c r="D40" s="49">
        <v>300000</v>
      </c>
      <c r="E40" s="49">
        <v>230000</v>
      </c>
      <c r="F40" s="47">
        <f t="shared" si="0"/>
        <v>345000</v>
      </c>
      <c r="G40" s="46">
        <v>286300</v>
      </c>
      <c r="H40" s="49">
        <v>57260</v>
      </c>
      <c r="I40" s="56">
        <f t="shared" si="1"/>
        <v>85890</v>
      </c>
    </row>
    <row r="41" spans="1:9">
      <c r="A41" s="48" t="s">
        <v>92</v>
      </c>
      <c r="B41" s="49">
        <v>1309333</v>
      </c>
      <c r="C41" s="49">
        <v>243333</v>
      </c>
      <c r="D41" s="49">
        <v>316667</v>
      </c>
      <c r="E41" s="49">
        <v>243333</v>
      </c>
      <c r="F41" s="47">
        <f t="shared" si="0"/>
        <v>392799.89999999997</v>
      </c>
      <c r="G41" s="46">
        <v>458267</v>
      </c>
      <c r="H41" s="49">
        <v>91653</v>
      </c>
      <c r="I41" s="56">
        <f t="shared" si="1"/>
        <v>137480.1</v>
      </c>
    </row>
    <row r="42" spans="1:9">
      <c r="A42" s="48" t="s">
        <v>93</v>
      </c>
      <c r="B42" s="49">
        <v>1800667</v>
      </c>
      <c r="C42" s="49">
        <v>256667</v>
      </c>
      <c r="D42" s="49">
        <v>333333</v>
      </c>
      <c r="E42" s="49">
        <v>256667</v>
      </c>
      <c r="F42" s="47">
        <f t="shared" si="0"/>
        <v>540200.1</v>
      </c>
      <c r="G42" s="46">
        <v>630233</v>
      </c>
      <c r="H42" s="49">
        <v>126047</v>
      </c>
      <c r="I42" s="56">
        <f t="shared" si="1"/>
        <v>189069.9</v>
      </c>
    </row>
    <row r="43" spans="1:9">
      <c r="A43" s="48" t="s">
        <v>94</v>
      </c>
      <c r="B43" s="49">
        <v>2292000</v>
      </c>
      <c r="C43" s="49">
        <v>270000</v>
      </c>
      <c r="D43" s="49">
        <v>350000</v>
      </c>
      <c r="E43" s="49">
        <v>270000</v>
      </c>
      <c r="F43" s="47">
        <f t="shared" si="0"/>
        <v>687600</v>
      </c>
      <c r="G43" s="46">
        <v>802200</v>
      </c>
      <c r="H43" s="49">
        <v>160440</v>
      </c>
      <c r="I43" s="56">
        <f t="shared" si="1"/>
        <v>240660</v>
      </c>
    </row>
    <row r="44" spans="1:9">
      <c r="A44" s="48" t="s">
        <v>95</v>
      </c>
      <c r="B44" s="49">
        <v>2559500</v>
      </c>
      <c r="C44" s="49">
        <v>283333</v>
      </c>
      <c r="D44" s="49">
        <v>366667</v>
      </c>
      <c r="E44" s="51">
        <v>283333</v>
      </c>
      <c r="F44" s="47">
        <f t="shared" si="0"/>
        <v>767850</v>
      </c>
      <c r="G44" s="46">
        <v>895825</v>
      </c>
      <c r="H44" s="51">
        <v>179165</v>
      </c>
      <c r="I44" s="56">
        <f t="shared" si="1"/>
        <v>268747.5</v>
      </c>
    </row>
    <row r="45" spans="1:9">
      <c r="A45" s="48" t="s">
        <v>96</v>
      </c>
      <c r="B45" s="49">
        <v>2827000</v>
      </c>
      <c r="C45" s="49">
        <v>296667</v>
      </c>
      <c r="D45" s="49">
        <v>383333</v>
      </c>
      <c r="E45" s="51">
        <v>296667</v>
      </c>
      <c r="F45" s="47">
        <f t="shared" si="0"/>
        <v>848100</v>
      </c>
      <c r="G45" s="46">
        <v>989450</v>
      </c>
      <c r="H45" s="51">
        <v>197890</v>
      </c>
      <c r="I45" s="56">
        <f t="shared" si="1"/>
        <v>296835</v>
      </c>
    </row>
    <row r="46" spans="1:9">
      <c r="A46" s="48" t="s">
        <v>97</v>
      </c>
      <c r="B46" s="49">
        <v>3094500</v>
      </c>
      <c r="C46" s="49">
        <v>310000</v>
      </c>
      <c r="D46" s="49">
        <v>400000</v>
      </c>
      <c r="E46" s="51">
        <v>310000</v>
      </c>
      <c r="F46" s="47">
        <f t="shared" si="0"/>
        <v>928350</v>
      </c>
      <c r="G46" s="46">
        <v>1083075</v>
      </c>
      <c r="H46" s="51">
        <v>216615</v>
      </c>
      <c r="I46" s="56">
        <f t="shared" si="1"/>
        <v>324922.5</v>
      </c>
    </row>
    <row r="47" spans="1:9">
      <c r="A47" s="48" t="s">
        <v>98</v>
      </c>
      <c r="B47" s="49">
        <v>3362000</v>
      </c>
      <c r="C47" s="49">
        <v>323333</v>
      </c>
      <c r="D47" s="49">
        <v>416667</v>
      </c>
      <c r="E47" s="51">
        <v>323333</v>
      </c>
      <c r="F47" s="47">
        <f t="shared" si="0"/>
        <v>1008600</v>
      </c>
      <c r="G47" s="46">
        <v>1176700</v>
      </c>
      <c r="H47" s="51">
        <v>235340</v>
      </c>
      <c r="I47" s="56">
        <f t="shared" si="1"/>
        <v>353010</v>
      </c>
    </row>
    <row r="48" spans="1:9">
      <c r="A48" s="48" t="s">
        <v>99</v>
      </c>
      <c r="B48" s="49">
        <v>3629500</v>
      </c>
      <c r="C48" s="49">
        <v>336667</v>
      </c>
      <c r="D48" s="49">
        <v>433333</v>
      </c>
      <c r="E48" s="51">
        <v>336667</v>
      </c>
      <c r="F48" s="47">
        <f t="shared" si="0"/>
        <v>1088850</v>
      </c>
      <c r="G48" s="46">
        <v>1270325</v>
      </c>
      <c r="H48" s="51">
        <v>254065</v>
      </c>
      <c r="I48" s="56">
        <f t="shared" si="1"/>
        <v>381097.5</v>
      </c>
    </row>
    <row r="49" spans="1:9">
      <c r="A49" s="48" t="s">
        <v>100</v>
      </c>
      <c r="B49" s="52">
        <v>3897000</v>
      </c>
      <c r="C49" s="52">
        <v>350000</v>
      </c>
      <c r="D49" s="52">
        <v>450000</v>
      </c>
      <c r="E49" s="53">
        <v>350000</v>
      </c>
      <c r="F49" s="47">
        <f t="shared" si="0"/>
        <v>1169100</v>
      </c>
      <c r="G49" s="46">
        <v>1363950</v>
      </c>
      <c r="H49" s="51">
        <v>272790</v>
      </c>
      <c r="I49" s="56">
        <f t="shared" si="1"/>
        <v>409185</v>
      </c>
    </row>
    <row r="52" spans="1:9">
      <c r="A52" s="54" t="s">
        <v>101</v>
      </c>
    </row>
    <row r="53" spans="1:9">
      <c r="A53" s="54" t="s">
        <v>102</v>
      </c>
    </row>
  </sheetData>
  <autoFilter ref="A2:J50" xr:uid="{00000000-0009-0000-0000-000004000000}"/>
  <mergeCells count="3">
    <mergeCell ref="B1:F1"/>
    <mergeCell ref="G1:I1"/>
    <mergeCell ref="A1:A2"/>
  </mergeCells>
  <phoneticPr fontId="34" type="noConversion"/>
  <pageMargins left="0.75" right="0.75" top="1" bottom="1" header="0.5" footer="0.5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/>
  <dimension ref="A1:G23"/>
  <sheetViews>
    <sheetView workbookViewId="0">
      <selection activeCell="C16" sqref="C16"/>
    </sheetView>
  </sheetViews>
  <sheetFormatPr defaultColWidth="9" defaultRowHeight="13.5"/>
  <cols>
    <col min="1" max="1" width="4.73046875" bestFit="1" customWidth="1"/>
    <col min="2" max="2" width="9.06640625" bestFit="1" customWidth="1"/>
    <col min="3" max="3" width="26.265625" customWidth="1"/>
    <col min="4" max="4" width="16.46484375" bestFit="1" customWidth="1"/>
    <col min="5" max="5" width="9.06640625" bestFit="1" customWidth="1"/>
    <col min="6" max="6" width="14.86328125" bestFit="1" customWidth="1"/>
    <col min="7" max="7" width="8.19921875" bestFit="1" customWidth="1"/>
  </cols>
  <sheetData>
    <row r="1" spans="1:7" ht="37.15">
      <c r="A1" s="32" t="s">
        <v>68</v>
      </c>
      <c r="B1" s="32" t="s">
        <v>103</v>
      </c>
      <c r="C1" s="32" t="s">
        <v>104</v>
      </c>
      <c r="D1" s="32" t="s">
        <v>105</v>
      </c>
      <c r="E1" s="32" t="s">
        <v>106</v>
      </c>
      <c r="F1" s="32" t="s">
        <v>107</v>
      </c>
      <c r="G1" s="33" t="s">
        <v>276</v>
      </c>
    </row>
    <row r="2" spans="1:7">
      <c r="A2" s="34" t="s">
        <v>78</v>
      </c>
      <c r="B2" s="34">
        <v>4400</v>
      </c>
      <c r="C2" s="34">
        <v>2000</v>
      </c>
      <c r="D2" s="34">
        <v>700</v>
      </c>
      <c r="E2" s="34">
        <f t="shared" ref="E2:E20" si="0">B2*0.2</f>
        <v>880</v>
      </c>
      <c r="F2" s="34">
        <f t="shared" ref="F2:F20" si="1">C2*0.2</f>
        <v>400</v>
      </c>
      <c r="G2" s="35">
        <f t="shared" ref="G2:G20" si="2">E2+F2</f>
        <v>1280</v>
      </c>
    </row>
    <row r="3" spans="1:7">
      <c r="A3" s="34" t="s">
        <v>79</v>
      </c>
      <c r="B3" s="34">
        <v>6200</v>
      </c>
      <c r="C3" s="34">
        <v>3300</v>
      </c>
      <c r="D3" s="34">
        <v>1155</v>
      </c>
      <c r="E3" s="34">
        <f t="shared" si="0"/>
        <v>1240</v>
      </c>
      <c r="F3" s="34">
        <f t="shared" si="1"/>
        <v>660</v>
      </c>
      <c r="G3" s="35">
        <f t="shared" si="2"/>
        <v>1900</v>
      </c>
    </row>
    <row r="4" spans="1:7">
      <c r="A4" s="34" t="s">
        <v>80</v>
      </c>
      <c r="B4" s="34">
        <v>8600</v>
      </c>
      <c r="C4" s="34">
        <v>4600</v>
      </c>
      <c r="D4" s="34">
        <v>1610</v>
      </c>
      <c r="E4" s="34">
        <f t="shared" si="0"/>
        <v>1720</v>
      </c>
      <c r="F4" s="34">
        <f t="shared" si="1"/>
        <v>920</v>
      </c>
      <c r="G4" s="35">
        <f t="shared" si="2"/>
        <v>2640</v>
      </c>
    </row>
    <row r="5" spans="1:7">
      <c r="A5" s="34" t="s">
        <v>81</v>
      </c>
      <c r="B5" s="34">
        <v>11100</v>
      </c>
      <c r="C5" s="34">
        <v>6000</v>
      </c>
      <c r="D5" s="34">
        <v>2100</v>
      </c>
      <c r="E5" s="34">
        <f t="shared" si="0"/>
        <v>2220</v>
      </c>
      <c r="F5" s="34">
        <f t="shared" si="1"/>
        <v>1200</v>
      </c>
      <c r="G5" s="35">
        <f t="shared" si="2"/>
        <v>3420</v>
      </c>
    </row>
    <row r="6" spans="1:7">
      <c r="A6" s="34" t="s">
        <v>21</v>
      </c>
      <c r="B6" s="34">
        <v>13400</v>
      </c>
      <c r="C6" s="34">
        <v>6700</v>
      </c>
      <c r="D6" s="34">
        <v>2345</v>
      </c>
      <c r="E6" s="34">
        <f t="shared" si="0"/>
        <v>2680</v>
      </c>
      <c r="F6" s="34">
        <f t="shared" si="1"/>
        <v>1340</v>
      </c>
      <c r="G6" s="35">
        <f t="shared" si="2"/>
        <v>4020</v>
      </c>
    </row>
    <row r="7" spans="1:7">
      <c r="A7" s="34" t="s">
        <v>22</v>
      </c>
      <c r="B7" s="34">
        <v>24000</v>
      </c>
      <c r="C7" s="34">
        <v>10600</v>
      </c>
      <c r="D7" s="34">
        <v>3710</v>
      </c>
      <c r="E7" s="34">
        <f t="shared" si="0"/>
        <v>4800</v>
      </c>
      <c r="F7" s="34">
        <f t="shared" si="1"/>
        <v>2120</v>
      </c>
      <c r="G7" s="35">
        <f t="shared" si="2"/>
        <v>6920</v>
      </c>
    </row>
    <row r="8" spans="1:7">
      <c r="A8" s="34" t="s">
        <v>277</v>
      </c>
      <c r="B8" s="34">
        <v>37400</v>
      </c>
      <c r="C8" s="34">
        <v>16000</v>
      </c>
      <c r="D8" s="34">
        <v>5600</v>
      </c>
      <c r="E8" s="34">
        <f t="shared" si="0"/>
        <v>7480</v>
      </c>
      <c r="F8" s="34">
        <f t="shared" si="1"/>
        <v>3200</v>
      </c>
      <c r="G8" s="35">
        <f t="shared" si="2"/>
        <v>10680</v>
      </c>
    </row>
    <row r="9" spans="1:7">
      <c r="A9" s="34" t="s">
        <v>43</v>
      </c>
      <c r="B9" s="34">
        <v>41600</v>
      </c>
      <c r="C9" s="34">
        <v>17300</v>
      </c>
      <c r="D9" s="34">
        <v>6055</v>
      </c>
      <c r="E9" s="34">
        <f t="shared" si="0"/>
        <v>8320</v>
      </c>
      <c r="F9" s="34">
        <f t="shared" si="1"/>
        <v>3460</v>
      </c>
      <c r="G9" s="35">
        <f t="shared" si="2"/>
        <v>11780</v>
      </c>
    </row>
    <row r="10" spans="1:7">
      <c r="A10" s="34" t="s">
        <v>23</v>
      </c>
      <c r="B10" s="34">
        <v>49900</v>
      </c>
      <c r="C10" s="34">
        <v>19700</v>
      </c>
      <c r="D10" s="34">
        <v>6895</v>
      </c>
      <c r="E10" s="34">
        <f t="shared" si="0"/>
        <v>9980</v>
      </c>
      <c r="F10" s="34">
        <f t="shared" si="1"/>
        <v>3940</v>
      </c>
      <c r="G10" s="35">
        <f t="shared" si="2"/>
        <v>13920</v>
      </c>
    </row>
    <row r="11" spans="1:7">
      <c r="A11" s="34" t="s">
        <v>44</v>
      </c>
      <c r="B11" s="34">
        <v>58900</v>
      </c>
      <c r="C11" s="34">
        <v>22000</v>
      </c>
      <c r="D11" s="34">
        <v>7700</v>
      </c>
      <c r="E11" s="34">
        <f t="shared" si="0"/>
        <v>11780</v>
      </c>
      <c r="F11" s="34">
        <f t="shared" si="1"/>
        <v>4400</v>
      </c>
      <c r="G11" s="35">
        <f t="shared" si="2"/>
        <v>16180</v>
      </c>
    </row>
    <row r="12" spans="1:7">
      <c r="A12" s="34" t="s">
        <v>45</v>
      </c>
      <c r="B12" s="34">
        <v>67200</v>
      </c>
      <c r="C12" s="34">
        <v>24300</v>
      </c>
      <c r="D12" s="34">
        <v>8505</v>
      </c>
      <c r="E12" s="34">
        <f t="shared" si="0"/>
        <v>13440</v>
      </c>
      <c r="F12" s="34">
        <f t="shared" si="1"/>
        <v>4860</v>
      </c>
      <c r="G12" s="35">
        <f t="shared" si="2"/>
        <v>18300</v>
      </c>
    </row>
    <row r="13" spans="1:7">
      <c r="A13" s="34" t="s">
        <v>46</v>
      </c>
      <c r="B13" s="34">
        <v>76000</v>
      </c>
      <c r="C13" s="34">
        <v>26600</v>
      </c>
      <c r="D13" s="34">
        <v>9310</v>
      </c>
      <c r="E13" s="34">
        <f t="shared" si="0"/>
        <v>15200</v>
      </c>
      <c r="F13" s="34">
        <f t="shared" si="1"/>
        <v>5320</v>
      </c>
      <c r="G13" s="35">
        <f t="shared" si="2"/>
        <v>20520</v>
      </c>
    </row>
    <row r="14" spans="1:7">
      <c r="A14" s="34" t="s">
        <v>47</v>
      </c>
      <c r="B14" s="34">
        <v>85200</v>
      </c>
      <c r="C14" s="34">
        <v>28900</v>
      </c>
      <c r="D14" s="34">
        <v>10115</v>
      </c>
      <c r="E14" s="34">
        <f t="shared" si="0"/>
        <v>17040</v>
      </c>
      <c r="F14" s="34">
        <f t="shared" si="1"/>
        <v>5780</v>
      </c>
      <c r="G14" s="35">
        <f t="shared" si="2"/>
        <v>22820</v>
      </c>
    </row>
    <row r="15" spans="1:7">
      <c r="A15" s="34" t="s">
        <v>24</v>
      </c>
      <c r="B15" s="34">
        <v>96800</v>
      </c>
      <c r="C15" s="34">
        <v>31200</v>
      </c>
      <c r="D15" s="34">
        <v>10920</v>
      </c>
      <c r="E15" s="34">
        <f t="shared" si="0"/>
        <v>19360</v>
      </c>
      <c r="F15" s="34">
        <f t="shared" si="1"/>
        <v>6240</v>
      </c>
      <c r="G15" s="35">
        <f t="shared" si="2"/>
        <v>25600</v>
      </c>
    </row>
    <row r="16" spans="1:7">
      <c r="A16" s="34" t="s">
        <v>268</v>
      </c>
      <c r="B16" s="34">
        <v>150400</v>
      </c>
      <c r="C16" s="34">
        <v>44000</v>
      </c>
      <c r="D16" s="34">
        <v>15400</v>
      </c>
      <c r="E16" s="34">
        <f t="shared" si="0"/>
        <v>30080</v>
      </c>
      <c r="F16" s="34">
        <f t="shared" si="1"/>
        <v>8800</v>
      </c>
      <c r="G16" s="35">
        <f t="shared" si="2"/>
        <v>38880</v>
      </c>
    </row>
    <row r="17" spans="1:7">
      <c r="A17" s="34" t="s">
        <v>25</v>
      </c>
      <c r="B17" s="34">
        <v>176400</v>
      </c>
      <c r="C17" s="34">
        <v>51600</v>
      </c>
      <c r="D17" s="34">
        <v>18060</v>
      </c>
      <c r="E17" s="34">
        <f t="shared" si="0"/>
        <v>35280</v>
      </c>
      <c r="F17" s="34">
        <f t="shared" si="1"/>
        <v>10320</v>
      </c>
      <c r="G17" s="35">
        <f t="shared" si="2"/>
        <v>45600</v>
      </c>
    </row>
    <row r="18" spans="1:7">
      <c r="A18" s="34" t="s">
        <v>26</v>
      </c>
      <c r="B18" s="34">
        <v>349800</v>
      </c>
      <c r="C18" s="34">
        <v>102300</v>
      </c>
      <c r="D18" s="34">
        <v>35805</v>
      </c>
      <c r="E18" s="34">
        <f t="shared" si="0"/>
        <v>69960</v>
      </c>
      <c r="F18" s="34">
        <f t="shared" si="1"/>
        <v>20460</v>
      </c>
      <c r="G18" s="35">
        <f t="shared" si="2"/>
        <v>90420</v>
      </c>
    </row>
    <row r="19" spans="1:7">
      <c r="A19" s="34" t="s">
        <v>54</v>
      </c>
      <c r="B19" s="34">
        <v>492000</v>
      </c>
      <c r="C19" s="34">
        <v>143900</v>
      </c>
      <c r="D19" s="34">
        <v>50365</v>
      </c>
      <c r="E19" s="34">
        <f t="shared" si="0"/>
        <v>98400</v>
      </c>
      <c r="F19" s="34">
        <f t="shared" si="1"/>
        <v>28780</v>
      </c>
      <c r="G19" s="35">
        <f t="shared" si="2"/>
        <v>127180</v>
      </c>
    </row>
    <row r="20" spans="1:7">
      <c r="A20" s="34" t="s">
        <v>27</v>
      </c>
      <c r="B20" s="34">
        <v>572400</v>
      </c>
      <c r="C20" s="34">
        <v>167400</v>
      </c>
      <c r="D20" s="34">
        <v>58590</v>
      </c>
      <c r="E20" s="34">
        <f t="shared" si="0"/>
        <v>114480</v>
      </c>
      <c r="F20" s="34">
        <f t="shared" si="1"/>
        <v>33480</v>
      </c>
      <c r="G20" s="35">
        <f t="shared" si="2"/>
        <v>147960</v>
      </c>
    </row>
    <row r="21" spans="1:7">
      <c r="A21" s="36"/>
    </row>
    <row r="22" spans="1:7">
      <c r="A22" s="36"/>
    </row>
    <row r="23" spans="1:7">
      <c r="A23" s="36"/>
    </row>
  </sheetData>
  <phoneticPr fontId="34" type="noConversion"/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5"/>
  <dimension ref="A1:F26"/>
  <sheetViews>
    <sheetView workbookViewId="0">
      <selection activeCell="C36" sqref="C36"/>
    </sheetView>
  </sheetViews>
  <sheetFormatPr defaultColWidth="9" defaultRowHeight="13.5"/>
  <cols>
    <col min="1" max="1" width="12.9296875" style="190" bestFit="1" customWidth="1"/>
    <col min="2" max="2" width="16" style="191" customWidth="1"/>
    <col min="3" max="3" width="23.6640625" style="191" customWidth="1"/>
    <col min="4" max="5" width="9.1328125" style="191" customWidth="1"/>
    <col min="6" max="6" width="28.6640625" style="124" customWidth="1"/>
    <col min="7" max="16384" width="9" style="124"/>
  </cols>
  <sheetData>
    <row r="1" spans="1:6" ht="26" customHeight="1" thickBot="1">
      <c r="A1" s="121" t="s">
        <v>278</v>
      </c>
      <c r="B1" s="122"/>
      <c r="C1" s="122"/>
      <c r="D1" s="122"/>
      <c r="E1" s="122"/>
      <c r="F1" s="123"/>
    </row>
    <row r="2" spans="1:6" s="129" customFormat="1" ht="13.05" customHeight="1">
      <c r="A2" s="125" t="s">
        <v>279</v>
      </c>
      <c r="B2" s="126" t="s">
        <v>280</v>
      </c>
      <c r="C2" s="127" t="s">
        <v>281</v>
      </c>
      <c r="D2" s="127"/>
      <c r="E2" s="127"/>
      <c r="F2" s="128" t="s">
        <v>282</v>
      </c>
    </row>
    <row r="3" spans="1:6" s="129" customFormat="1" ht="65" customHeight="1" thickBot="1">
      <c r="A3" s="130"/>
      <c r="B3" s="131" t="s">
        <v>283</v>
      </c>
      <c r="C3" s="132" t="s">
        <v>284</v>
      </c>
      <c r="D3" s="132"/>
      <c r="E3" s="132"/>
      <c r="F3" s="133" t="s">
        <v>285</v>
      </c>
    </row>
    <row r="4" spans="1:6" s="129" customFormat="1" ht="13.05" customHeight="1" thickBot="1">
      <c r="A4" s="134" t="s">
        <v>286</v>
      </c>
      <c r="B4" s="135" t="s">
        <v>287</v>
      </c>
      <c r="C4" s="135" t="s">
        <v>288</v>
      </c>
      <c r="D4" s="135" t="s">
        <v>289</v>
      </c>
      <c r="E4" s="135" t="s">
        <v>290</v>
      </c>
      <c r="F4" s="135" t="s">
        <v>291</v>
      </c>
    </row>
    <row r="5" spans="1:6" s="129" customFormat="1" ht="41" customHeight="1">
      <c r="A5" s="136"/>
      <c r="B5" s="137" t="s">
        <v>292</v>
      </c>
      <c r="C5" s="138" t="s">
        <v>293</v>
      </c>
      <c r="D5" s="139" t="s">
        <v>294</v>
      </c>
      <c r="E5" s="138" t="s">
        <v>295</v>
      </c>
      <c r="F5" s="140" t="s">
        <v>296</v>
      </c>
    </row>
    <row r="6" spans="1:6" s="129" customFormat="1" ht="35" customHeight="1">
      <c r="A6" s="136"/>
      <c r="B6" s="141" t="s">
        <v>297</v>
      </c>
      <c r="C6" s="142"/>
      <c r="D6" s="143" t="s">
        <v>298</v>
      </c>
      <c r="E6" s="142"/>
      <c r="F6" s="144"/>
    </row>
    <row r="7" spans="1:6" s="129" customFormat="1" ht="36" customHeight="1">
      <c r="A7" s="136"/>
      <c r="B7" s="141" t="s">
        <v>299</v>
      </c>
      <c r="C7" s="143" t="s">
        <v>300</v>
      </c>
      <c r="D7" s="143" t="s">
        <v>294</v>
      </c>
      <c r="E7" s="143" t="s">
        <v>301</v>
      </c>
      <c r="F7" s="145" t="s">
        <v>302</v>
      </c>
    </row>
    <row r="8" spans="1:6" s="129" customFormat="1" ht="46.5" customHeight="1" thickBot="1">
      <c r="A8" s="146"/>
      <c r="B8" s="147" t="s">
        <v>303</v>
      </c>
      <c r="C8" s="148" t="s">
        <v>304</v>
      </c>
      <c r="D8" s="148" t="s">
        <v>294</v>
      </c>
      <c r="E8" s="148" t="s">
        <v>305</v>
      </c>
      <c r="F8" s="145" t="s">
        <v>302</v>
      </c>
    </row>
    <row r="9" spans="1:6" s="129" customFormat="1" ht="325.05" customHeight="1" thickBot="1">
      <c r="A9" s="149" t="s">
        <v>306</v>
      </c>
      <c r="B9" s="150" t="s">
        <v>307</v>
      </c>
      <c r="C9" s="151"/>
      <c r="D9" s="151"/>
      <c r="E9" s="151"/>
      <c r="F9" s="152"/>
    </row>
    <row r="10" spans="1:6" s="129" customFormat="1" ht="22.5" customHeight="1">
      <c r="A10" s="153" t="s">
        <v>308</v>
      </c>
      <c r="B10" s="154" t="s">
        <v>309</v>
      </c>
      <c r="C10" s="155" t="s">
        <v>310</v>
      </c>
      <c r="D10" s="156"/>
      <c r="E10" s="157"/>
      <c r="F10" s="158" t="s">
        <v>311</v>
      </c>
    </row>
    <row r="11" spans="1:6" s="129" customFormat="1" ht="16.8" customHeight="1">
      <c r="A11" s="159"/>
      <c r="B11" s="160" t="s">
        <v>312</v>
      </c>
      <c r="C11" s="161" t="s">
        <v>313</v>
      </c>
      <c r="D11" s="162"/>
      <c r="E11" s="163"/>
      <c r="F11" s="164" t="s">
        <v>314</v>
      </c>
    </row>
    <row r="12" spans="1:6" s="129" customFormat="1" ht="15.6" customHeight="1">
      <c r="A12" s="159"/>
      <c r="B12" s="165"/>
      <c r="C12" s="166" t="s">
        <v>315</v>
      </c>
      <c r="D12" s="167"/>
      <c r="E12" s="168"/>
      <c r="F12" s="169" t="s">
        <v>316</v>
      </c>
    </row>
    <row r="13" spans="1:6" s="129" customFormat="1" ht="18" customHeight="1" thickBot="1">
      <c r="A13" s="159"/>
      <c r="B13" s="170" t="s">
        <v>317</v>
      </c>
      <c r="C13" s="171" t="s">
        <v>318</v>
      </c>
      <c r="D13" s="172"/>
      <c r="E13" s="172"/>
      <c r="F13" s="173"/>
    </row>
    <row r="14" spans="1:6" s="129" customFormat="1" ht="26" customHeight="1">
      <c r="A14" s="174" t="s">
        <v>319</v>
      </c>
      <c r="B14" s="175" t="s">
        <v>320</v>
      </c>
      <c r="C14" s="176"/>
      <c r="D14" s="176"/>
      <c r="E14" s="177"/>
      <c r="F14" s="178"/>
    </row>
    <row r="15" spans="1:6" s="129" customFormat="1" ht="41.55" customHeight="1">
      <c r="A15" s="179"/>
      <c r="B15" s="180" t="s">
        <v>321</v>
      </c>
      <c r="C15" s="181"/>
      <c r="D15" s="181"/>
      <c r="E15" s="181"/>
      <c r="F15" s="182"/>
    </row>
    <row r="16" spans="1:6" s="129" customFormat="1" ht="44" customHeight="1" thickBot="1">
      <c r="A16" s="183"/>
      <c r="B16" s="184" t="s">
        <v>322</v>
      </c>
      <c r="C16" s="185"/>
      <c r="D16" s="185"/>
      <c r="E16" s="185"/>
      <c r="F16" s="186"/>
    </row>
    <row r="17" spans="1:6" ht="20" customHeight="1" thickBot="1">
      <c r="A17" s="187" t="s">
        <v>323</v>
      </c>
      <c r="B17" s="188"/>
      <c r="C17" s="188"/>
      <c r="D17" s="188"/>
      <c r="E17" s="188"/>
      <c r="F17" s="189"/>
    </row>
    <row r="20" spans="1:6" s="2" customFormat="1" ht="16.149999999999999" thickBot="1">
      <c r="A20" s="108" t="s">
        <v>213</v>
      </c>
      <c r="B20" s="109"/>
      <c r="C20" s="109"/>
      <c r="D20" s="110"/>
      <c r="E20" s="110"/>
    </row>
    <row r="21" spans="1:6" s="2" customFormat="1" ht="66" thickBot="1">
      <c r="A21" s="3" t="s">
        <v>108</v>
      </c>
      <c r="B21" s="3" t="s">
        <v>71</v>
      </c>
      <c r="C21" s="3" t="s">
        <v>214</v>
      </c>
    </row>
    <row r="22" spans="1:6" s="2" customFormat="1" ht="13.9" thickBot="1">
      <c r="A22" s="4">
        <v>2</v>
      </c>
      <c r="B22" s="4">
        <v>560</v>
      </c>
      <c r="C22" s="4">
        <v>150</v>
      </c>
    </row>
    <row r="23" spans="1:6" s="2" customFormat="1" ht="13.9" thickBot="1">
      <c r="A23" s="4">
        <v>10</v>
      </c>
      <c r="B23" s="4">
        <v>540</v>
      </c>
      <c r="C23" s="4">
        <v>120</v>
      </c>
    </row>
    <row r="24" spans="1:6" s="2" customFormat="1" ht="13.9" thickBot="1">
      <c r="A24" s="4">
        <v>100</v>
      </c>
      <c r="B24" s="4">
        <v>520</v>
      </c>
      <c r="C24" s="4">
        <v>120</v>
      </c>
    </row>
    <row r="25" spans="1:6" s="2" customFormat="1" ht="13.9" thickBot="1">
      <c r="A25" s="4">
        <v>1000</v>
      </c>
      <c r="B25" s="4">
        <v>500</v>
      </c>
      <c r="C25" s="4">
        <v>120</v>
      </c>
    </row>
    <row r="26" spans="1:6" s="2" customFormat="1"/>
  </sheetData>
  <mergeCells count="21">
    <mergeCell ref="A14:A16"/>
    <mergeCell ref="B14:F14"/>
    <mergeCell ref="B15:F15"/>
    <mergeCell ref="B16:F16"/>
    <mergeCell ref="A17:F17"/>
    <mergeCell ref="A10:A13"/>
    <mergeCell ref="C10:E10"/>
    <mergeCell ref="B11:B12"/>
    <mergeCell ref="C11:E11"/>
    <mergeCell ref="C12:E12"/>
    <mergeCell ref="C13:F13"/>
    <mergeCell ref="A1:F1"/>
    <mergeCell ref="A2:A3"/>
    <mergeCell ref="C2:E2"/>
    <mergeCell ref="C3:E3"/>
    <mergeCell ref="A4:A8"/>
    <mergeCell ref="C5:C6"/>
    <mergeCell ref="E5:E6"/>
    <mergeCell ref="F5:F6"/>
    <mergeCell ref="B9:F9"/>
    <mergeCell ref="A20:E20"/>
  </mergeCells>
  <phoneticPr fontId="34" type="noConversion"/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6"/>
  <dimension ref="A1:I78"/>
  <sheetViews>
    <sheetView topLeftCell="A34" workbookViewId="0">
      <selection activeCell="A52" sqref="A52:I52"/>
    </sheetView>
  </sheetViews>
  <sheetFormatPr defaultColWidth="8.73046875" defaultRowHeight="13.5"/>
  <cols>
    <col min="1" max="9" width="20.3984375" style="2" customWidth="1"/>
    <col min="10" max="16384" width="8.73046875" style="2"/>
  </cols>
  <sheetData>
    <row r="1" spans="1:9" ht="20.25">
      <c r="A1" s="96" t="s">
        <v>109</v>
      </c>
      <c r="B1" s="96"/>
      <c r="C1" s="96"/>
      <c r="D1" s="96"/>
      <c r="E1" s="96"/>
      <c r="F1" s="96"/>
      <c r="G1" s="96"/>
      <c r="H1" s="96"/>
      <c r="I1" s="96"/>
    </row>
    <row r="2" spans="1:9" ht="15.75">
      <c r="A2" s="7" t="s">
        <v>110</v>
      </c>
    </row>
    <row r="3" spans="1:9" customFormat="1" ht="20.100000000000001" customHeight="1">
      <c r="A3" s="97" t="s">
        <v>111</v>
      </c>
      <c r="B3" s="97"/>
      <c r="C3" s="97"/>
      <c r="D3" s="97"/>
    </row>
    <row r="4" spans="1:9" customFormat="1" ht="20.100000000000001" customHeight="1">
      <c r="A4" s="98"/>
      <c r="B4" s="98" t="s">
        <v>112</v>
      </c>
      <c r="C4" s="98"/>
      <c r="D4" s="98"/>
    </row>
    <row r="5" spans="1:9" customFormat="1" ht="20.100000000000001" customHeight="1">
      <c r="A5" s="98"/>
      <c r="B5" s="3" t="s">
        <v>71</v>
      </c>
      <c r="C5" s="8" t="s">
        <v>113</v>
      </c>
      <c r="D5" s="8" t="s">
        <v>114</v>
      </c>
    </row>
    <row r="6" spans="1:9" customFormat="1" ht="20.100000000000001" customHeight="1">
      <c r="A6" s="3" t="s">
        <v>21</v>
      </c>
      <c r="B6" s="4">
        <v>5800</v>
      </c>
      <c r="C6" s="81">
        <v>0.35</v>
      </c>
      <c r="D6" s="4">
        <v>2030</v>
      </c>
    </row>
    <row r="7" spans="1:9" customFormat="1" ht="20.100000000000001" customHeight="1">
      <c r="A7" s="3" t="s">
        <v>23</v>
      </c>
      <c r="B7" s="4">
        <v>25100</v>
      </c>
      <c r="C7" s="81"/>
      <c r="D7" s="4">
        <v>8785</v>
      </c>
    </row>
    <row r="8" spans="1:9" customFormat="1" ht="20.100000000000001" customHeight="1">
      <c r="A8" s="3" t="s">
        <v>24</v>
      </c>
      <c r="B8" s="4">
        <v>50100</v>
      </c>
      <c r="C8" s="81"/>
      <c r="D8" s="4">
        <v>17535</v>
      </c>
    </row>
    <row r="9" spans="1:9" customFormat="1" ht="20.100000000000001" customHeight="1">
      <c r="A9" s="3" t="s">
        <v>26</v>
      </c>
      <c r="B9" s="4">
        <v>245800</v>
      </c>
      <c r="C9" s="81"/>
      <c r="D9" s="4">
        <v>86030</v>
      </c>
    </row>
    <row r="10" spans="1:9" customFormat="1" ht="20.100000000000001" customHeight="1">
      <c r="A10" s="3" t="s">
        <v>27</v>
      </c>
      <c r="B10" s="4">
        <v>430200</v>
      </c>
      <c r="C10" s="81"/>
      <c r="D10" s="4">
        <v>150570</v>
      </c>
    </row>
    <row r="11" spans="1:9" customFormat="1" ht="20.100000000000001" customHeight="1">
      <c r="A11" s="3" t="s">
        <v>90</v>
      </c>
      <c r="B11" s="4">
        <v>817400</v>
      </c>
      <c r="C11" s="81"/>
      <c r="D11" s="4">
        <v>286090</v>
      </c>
    </row>
    <row r="12" spans="1:9" customFormat="1" ht="20.100000000000001" customHeight="1">
      <c r="A12" s="3" t="s">
        <v>91</v>
      </c>
      <c r="B12" s="4">
        <v>1941200</v>
      </c>
      <c r="C12" s="81"/>
      <c r="D12" s="4">
        <v>679420</v>
      </c>
    </row>
    <row r="13" spans="1:9" customFormat="1" ht="20.100000000000001" customHeight="1">
      <c r="A13" s="3" t="s">
        <v>29</v>
      </c>
      <c r="B13" s="4">
        <v>3688300</v>
      </c>
      <c r="C13" s="81"/>
      <c r="D13" s="4">
        <v>1290905</v>
      </c>
    </row>
    <row r="14" spans="1:9" ht="15.75">
      <c r="A14" s="9" t="s">
        <v>110</v>
      </c>
    </row>
    <row r="15" spans="1:9" customFormat="1" ht="20.100000000000001" customHeight="1">
      <c r="A15" s="98"/>
      <c r="B15" s="98" t="s">
        <v>115</v>
      </c>
      <c r="C15" s="98"/>
      <c r="D15" s="98"/>
      <c r="E15" s="98" t="s">
        <v>116</v>
      </c>
      <c r="F15" s="98"/>
      <c r="G15" s="98"/>
      <c r="H15" s="98"/>
    </row>
    <row r="16" spans="1:9" customFormat="1" ht="20.100000000000001" customHeight="1">
      <c r="A16" s="98"/>
      <c r="B16" s="3" t="s">
        <v>71</v>
      </c>
      <c r="C16" s="3" t="s">
        <v>113</v>
      </c>
      <c r="D16" s="8" t="s">
        <v>114</v>
      </c>
      <c r="E16" s="8" t="s">
        <v>71</v>
      </c>
      <c r="F16" s="8" t="s">
        <v>113</v>
      </c>
      <c r="G16" s="8" t="s">
        <v>114</v>
      </c>
      <c r="H16" s="8" t="s">
        <v>117</v>
      </c>
    </row>
    <row r="17" spans="1:8" customFormat="1" ht="20.100000000000001" customHeight="1">
      <c r="A17" s="3" t="s">
        <v>21</v>
      </c>
      <c r="B17" s="4">
        <v>3800</v>
      </c>
      <c r="C17" s="81">
        <v>0.35</v>
      </c>
      <c r="D17" s="4">
        <v>1330</v>
      </c>
      <c r="E17" s="4">
        <v>3200</v>
      </c>
      <c r="F17" s="81">
        <v>0.35</v>
      </c>
      <c r="G17" s="4">
        <v>1120</v>
      </c>
      <c r="H17" s="79" t="s">
        <v>118</v>
      </c>
    </row>
    <row r="18" spans="1:8" customFormat="1" ht="20.100000000000001" customHeight="1">
      <c r="A18" s="3" t="s">
        <v>23</v>
      </c>
      <c r="B18" s="4">
        <v>17100</v>
      </c>
      <c r="C18" s="81"/>
      <c r="D18" s="4">
        <v>5985</v>
      </c>
      <c r="E18" s="4">
        <v>14300</v>
      </c>
      <c r="F18" s="81"/>
      <c r="G18" s="4">
        <v>5005</v>
      </c>
      <c r="H18" s="79"/>
    </row>
    <row r="19" spans="1:8" customFormat="1" ht="20.100000000000001" customHeight="1">
      <c r="A19" s="3" t="s">
        <v>24</v>
      </c>
      <c r="B19" s="4">
        <v>33700</v>
      </c>
      <c r="C19" s="81"/>
      <c r="D19" s="4">
        <v>11795</v>
      </c>
      <c r="E19" s="4">
        <v>27400</v>
      </c>
      <c r="F19" s="81"/>
      <c r="G19" s="4">
        <v>9590</v>
      </c>
      <c r="H19" s="79"/>
    </row>
    <row r="20" spans="1:8" customFormat="1" ht="20.100000000000001" customHeight="1">
      <c r="A20" s="3" t="s">
        <v>26</v>
      </c>
      <c r="B20" s="4">
        <v>165500</v>
      </c>
      <c r="C20" s="81"/>
      <c r="D20" s="4">
        <v>57925</v>
      </c>
      <c r="E20" s="4">
        <v>134600</v>
      </c>
      <c r="F20" s="81"/>
      <c r="G20" s="4">
        <v>47110</v>
      </c>
      <c r="H20" s="79"/>
    </row>
    <row r="21" spans="1:8" customFormat="1" ht="20.100000000000001" customHeight="1">
      <c r="A21" s="3" t="s">
        <v>27</v>
      </c>
      <c r="B21" s="4">
        <v>284800</v>
      </c>
      <c r="C21" s="81"/>
      <c r="D21" s="4">
        <v>99680</v>
      </c>
      <c r="E21" s="4">
        <v>235500</v>
      </c>
      <c r="F21" s="81"/>
      <c r="G21" s="4">
        <v>82425</v>
      </c>
      <c r="H21" s="79"/>
    </row>
    <row r="22" spans="1:8" customFormat="1" ht="20.100000000000001" customHeight="1">
      <c r="A22" s="3" t="s">
        <v>90</v>
      </c>
      <c r="B22" s="4">
        <v>541200</v>
      </c>
      <c r="C22" s="81"/>
      <c r="D22" s="4">
        <v>189420</v>
      </c>
      <c r="E22" s="4">
        <v>447400</v>
      </c>
      <c r="F22" s="81"/>
      <c r="G22" s="4">
        <v>156590</v>
      </c>
      <c r="H22" s="79"/>
    </row>
    <row r="23" spans="1:8" customFormat="1" ht="20.100000000000001" customHeight="1">
      <c r="A23" s="3" t="s">
        <v>91</v>
      </c>
      <c r="B23" s="4">
        <v>1285300</v>
      </c>
      <c r="C23" s="81"/>
      <c r="D23" s="4">
        <v>449855</v>
      </c>
      <c r="E23" s="4">
        <v>1062500</v>
      </c>
      <c r="F23" s="81"/>
      <c r="G23" s="4">
        <v>371875</v>
      </c>
      <c r="H23" s="79"/>
    </row>
    <row r="24" spans="1:8" customFormat="1" ht="20.100000000000001" customHeight="1">
      <c r="A24" s="3" t="s">
        <v>29</v>
      </c>
      <c r="B24" s="4">
        <v>2442100</v>
      </c>
      <c r="C24" s="81"/>
      <c r="D24" s="4">
        <v>854735</v>
      </c>
      <c r="E24" s="4">
        <v>1618000</v>
      </c>
      <c r="F24" s="81"/>
      <c r="G24" s="4">
        <v>566300</v>
      </c>
      <c r="H24" s="79"/>
    </row>
    <row r="25" spans="1:8" ht="15.75">
      <c r="A25" s="10"/>
    </row>
    <row r="26" spans="1:8" ht="36.950000000000003" customHeight="1">
      <c r="A26" s="93" t="s">
        <v>119</v>
      </c>
      <c r="B26" s="93"/>
      <c r="C26" s="93"/>
      <c r="D26" s="93"/>
      <c r="E26" s="93"/>
      <c r="F26" s="93"/>
    </row>
    <row r="27" spans="1:8" ht="17.649999999999999">
      <c r="A27" s="11"/>
    </row>
    <row r="28" spans="1:8" customFormat="1" ht="20.100000000000001" customHeight="1">
      <c r="A28" s="94" t="s">
        <v>120</v>
      </c>
      <c r="B28" s="94"/>
      <c r="C28" s="12">
        <v>0.4</v>
      </c>
      <c r="D28" s="12">
        <v>0.3</v>
      </c>
      <c r="E28" s="12">
        <v>0.2</v>
      </c>
      <c r="F28" s="12">
        <v>0.1</v>
      </c>
    </row>
    <row r="29" spans="1:8" customFormat="1" ht="20.100000000000001" customHeight="1">
      <c r="A29" s="95" t="s">
        <v>121</v>
      </c>
      <c r="B29" s="13" t="s">
        <v>122</v>
      </c>
      <c r="C29" s="14">
        <v>0.2</v>
      </c>
      <c r="D29" s="14">
        <v>0.65</v>
      </c>
      <c r="E29" s="14">
        <v>1.5</v>
      </c>
      <c r="F29" s="15">
        <v>4.3</v>
      </c>
    </row>
    <row r="30" spans="1:8" customFormat="1" ht="20.100000000000001" customHeight="1">
      <c r="A30" s="95"/>
      <c r="B30" s="13" t="s">
        <v>123</v>
      </c>
      <c r="C30" s="14">
        <v>0.5</v>
      </c>
      <c r="D30" s="14">
        <v>1.05</v>
      </c>
      <c r="E30" s="14">
        <v>2.2000000000000002</v>
      </c>
      <c r="F30" s="14">
        <v>5.7</v>
      </c>
    </row>
    <row r="31" spans="1:8" ht="42.95" customHeight="1">
      <c r="A31" s="93" t="s">
        <v>124</v>
      </c>
      <c r="B31" s="93"/>
      <c r="C31" s="93"/>
      <c r="D31" s="93"/>
      <c r="E31" s="93"/>
      <c r="F31" s="93"/>
    </row>
    <row r="32" spans="1:8" ht="15.75">
      <c r="A32" s="16" t="s">
        <v>125</v>
      </c>
    </row>
    <row r="33" spans="1:6" ht="51.95" customHeight="1">
      <c r="A33" s="90" t="s">
        <v>126</v>
      </c>
      <c r="B33" s="90"/>
      <c r="C33" s="90"/>
      <c r="D33" s="90"/>
      <c r="E33" s="90"/>
      <c r="F33" s="90"/>
    </row>
    <row r="34" spans="1:6" ht="15.75">
      <c r="A34" s="10" t="s">
        <v>110</v>
      </c>
    </row>
    <row r="35" spans="1:6" ht="19.149999999999999">
      <c r="A35" s="83" t="s">
        <v>127</v>
      </c>
      <c r="B35" s="83"/>
      <c r="C35" s="83"/>
      <c r="D35" s="83"/>
    </row>
    <row r="36" spans="1:6" ht="20.100000000000001" customHeight="1">
      <c r="A36" s="17" t="s">
        <v>128</v>
      </c>
      <c r="B36" s="17" t="s">
        <v>129</v>
      </c>
      <c r="C36" s="86" t="s">
        <v>130</v>
      </c>
      <c r="D36" s="86"/>
    </row>
    <row r="37" spans="1:6" ht="27" customHeight="1">
      <c r="A37" s="18" t="s">
        <v>131</v>
      </c>
      <c r="B37" s="18" t="s">
        <v>132</v>
      </c>
      <c r="C37" s="87" t="s">
        <v>133</v>
      </c>
      <c r="D37" s="87"/>
    </row>
    <row r="38" spans="1:6" ht="20.100000000000001" customHeight="1">
      <c r="A38" s="19" t="s">
        <v>134</v>
      </c>
      <c r="B38" s="19" t="s">
        <v>135</v>
      </c>
      <c r="C38" s="19" t="s">
        <v>136</v>
      </c>
      <c r="D38" s="20"/>
    </row>
    <row r="39" spans="1:6" customFormat="1" ht="23.1" customHeight="1">
      <c r="A39" s="4" t="s">
        <v>137</v>
      </c>
      <c r="B39" s="4" t="s">
        <v>138</v>
      </c>
      <c r="C39" s="78" t="s">
        <v>139</v>
      </c>
      <c r="D39" s="91" t="s">
        <v>140</v>
      </c>
    </row>
    <row r="40" spans="1:6" customFormat="1" ht="23.1" customHeight="1">
      <c r="A40" s="4" t="s">
        <v>141</v>
      </c>
      <c r="B40" s="4" t="s">
        <v>142</v>
      </c>
      <c r="C40" s="78"/>
      <c r="D40" s="91"/>
    </row>
    <row r="41" spans="1:6" customFormat="1" ht="23.1" customHeight="1">
      <c r="A41" s="4" t="s">
        <v>143</v>
      </c>
      <c r="B41" s="4" t="s">
        <v>144</v>
      </c>
      <c r="C41" s="78"/>
      <c r="D41" s="92"/>
    </row>
    <row r="42" spans="1:6">
      <c r="A42" s="21" t="s">
        <v>110</v>
      </c>
    </row>
    <row r="43" spans="1:6" ht="28.5" customHeight="1">
      <c r="A43" s="20" t="s">
        <v>128</v>
      </c>
      <c r="B43" s="20" t="s">
        <v>145</v>
      </c>
      <c r="C43" s="88" t="s">
        <v>130</v>
      </c>
      <c r="D43" s="88"/>
    </row>
    <row r="44" spans="1:6" ht="39.950000000000003" customHeight="1">
      <c r="A44" s="22" t="s">
        <v>146</v>
      </c>
      <c r="B44" s="22" t="s">
        <v>147</v>
      </c>
      <c r="C44" s="89" t="s">
        <v>133</v>
      </c>
      <c r="D44" s="89"/>
    </row>
    <row r="45" spans="1:6" ht="20.100000000000001" customHeight="1">
      <c r="A45" s="23" t="s">
        <v>128</v>
      </c>
      <c r="B45" s="23" t="s">
        <v>148</v>
      </c>
      <c r="C45" s="23" t="s">
        <v>149</v>
      </c>
      <c r="D45" s="20" t="s">
        <v>150</v>
      </c>
    </row>
    <row r="46" spans="1:6" ht="39.950000000000003" customHeight="1">
      <c r="A46" s="89" t="s">
        <v>151</v>
      </c>
      <c r="B46" s="22" t="s">
        <v>152</v>
      </c>
      <c r="C46" s="22" t="s">
        <v>153</v>
      </c>
      <c r="D46" s="89" t="s">
        <v>154</v>
      </c>
    </row>
    <row r="47" spans="1:6" ht="39.950000000000003" customHeight="1">
      <c r="A47" s="89"/>
      <c r="B47" s="22" t="s">
        <v>155</v>
      </c>
      <c r="C47" s="22" t="s">
        <v>156</v>
      </c>
      <c r="D47" s="89"/>
    </row>
    <row r="48" spans="1:6" s="6" customFormat="1" ht="39.950000000000003" customHeight="1">
      <c r="A48" s="90" t="s">
        <v>157</v>
      </c>
      <c r="B48" s="90"/>
      <c r="C48" s="90"/>
      <c r="D48" s="90"/>
    </row>
    <row r="49" spans="1:9" ht="19.149999999999999">
      <c r="A49" s="24" t="s">
        <v>110</v>
      </c>
    </row>
    <row r="50" spans="1:9" ht="19.149999999999999">
      <c r="A50" s="24" t="s">
        <v>110</v>
      </c>
    </row>
    <row r="51" spans="1:9" ht="19.149999999999999">
      <c r="A51" s="83" t="s">
        <v>158</v>
      </c>
      <c r="B51" s="83"/>
      <c r="C51" s="83"/>
      <c r="D51" s="83"/>
      <c r="E51" s="83"/>
      <c r="F51" s="83"/>
      <c r="G51" s="83"/>
      <c r="H51" s="83"/>
      <c r="I51" s="83"/>
    </row>
    <row r="52" spans="1:9" ht="20.100000000000001" customHeight="1">
      <c r="A52" s="84" t="s">
        <v>159</v>
      </c>
      <c r="B52" s="84"/>
      <c r="C52" s="84"/>
      <c r="D52" s="84"/>
      <c r="E52" s="84"/>
      <c r="F52" s="84"/>
      <c r="G52" s="84"/>
      <c r="H52" s="84"/>
      <c r="I52" s="84"/>
    </row>
    <row r="53" spans="1:9" ht="20.100000000000001" customHeight="1">
      <c r="A53" s="17" t="s">
        <v>160</v>
      </c>
      <c r="B53" s="17" t="s">
        <v>161</v>
      </c>
      <c r="C53" s="17" t="s">
        <v>162</v>
      </c>
      <c r="D53" s="17" t="s">
        <v>163</v>
      </c>
      <c r="E53" s="17" t="s">
        <v>164</v>
      </c>
      <c r="F53" s="17" t="s">
        <v>165</v>
      </c>
      <c r="G53" s="17" t="s">
        <v>166</v>
      </c>
      <c r="H53" s="17" t="s">
        <v>167</v>
      </c>
      <c r="I53" s="17" t="s">
        <v>168</v>
      </c>
    </row>
    <row r="54" spans="1:9" ht="20.100000000000001" customHeight="1">
      <c r="A54" s="25" t="s">
        <v>169</v>
      </c>
      <c r="B54" s="80">
        <v>1</v>
      </c>
      <c r="C54" s="80">
        <v>1</v>
      </c>
      <c r="D54" s="80">
        <v>1</v>
      </c>
      <c r="E54" s="80">
        <v>5</v>
      </c>
      <c r="F54" s="80">
        <v>13</v>
      </c>
      <c r="G54" s="80">
        <v>61</v>
      </c>
      <c r="H54" s="80">
        <v>125</v>
      </c>
      <c r="I54" s="80">
        <v>253</v>
      </c>
    </row>
    <row r="55" spans="1:9" ht="20.100000000000001" customHeight="1">
      <c r="A55" s="19" t="s">
        <v>170</v>
      </c>
      <c r="B55" s="80"/>
      <c r="C55" s="80"/>
      <c r="D55" s="80"/>
      <c r="E55" s="80"/>
      <c r="F55" s="80"/>
      <c r="G55" s="80"/>
      <c r="H55" s="80"/>
      <c r="I55" s="80"/>
    </row>
    <row r="56" spans="1:9" ht="20.100000000000001" customHeight="1">
      <c r="A56" s="25" t="s">
        <v>171</v>
      </c>
      <c r="B56" s="80" t="s">
        <v>172</v>
      </c>
      <c r="C56" s="80" t="s">
        <v>172</v>
      </c>
      <c r="D56" s="80" t="s">
        <v>173</v>
      </c>
      <c r="E56" s="80" t="s">
        <v>173</v>
      </c>
      <c r="F56" s="80" t="s">
        <v>173</v>
      </c>
      <c r="G56" s="80" t="s">
        <v>173</v>
      </c>
      <c r="H56" s="80" t="s">
        <v>173</v>
      </c>
      <c r="I56" s="80" t="s">
        <v>173</v>
      </c>
    </row>
    <row r="57" spans="1:9" ht="20.100000000000001" customHeight="1">
      <c r="A57" s="19" t="s">
        <v>170</v>
      </c>
      <c r="B57" s="80"/>
      <c r="C57" s="80"/>
      <c r="D57" s="80"/>
      <c r="E57" s="80"/>
      <c r="F57" s="80"/>
      <c r="G57" s="80"/>
      <c r="H57" s="80"/>
      <c r="I57" s="80"/>
    </row>
    <row r="58" spans="1:9" ht="35.25">
      <c r="A58" s="11" t="s">
        <v>174</v>
      </c>
    </row>
    <row r="59" spans="1:9">
      <c r="A59" s="27" t="s">
        <v>175</v>
      </c>
      <c r="B59" s="27" t="s">
        <v>176</v>
      </c>
    </row>
    <row r="60" spans="1:9" ht="26.25">
      <c r="A60" s="19" t="s">
        <v>177</v>
      </c>
      <c r="B60" s="19" t="s">
        <v>178</v>
      </c>
    </row>
    <row r="61" spans="1:9">
      <c r="A61" s="26" t="s">
        <v>172</v>
      </c>
      <c r="B61" s="26">
        <v>50</v>
      </c>
    </row>
    <row r="62" spans="1:9">
      <c r="A62" s="26" t="s">
        <v>179</v>
      </c>
      <c r="B62" s="26">
        <v>800</v>
      </c>
    </row>
    <row r="63" spans="1:9">
      <c r="A63" s="26" t="s">
        <v>173</v>
      </c>
      <c r="B63" s="26">
        <v>6400</v>
      </c>
    </row>
    <row r="64" spans="1:9">
      <c r="A64" s="26" t="s">
        <v>180</v>
      </c>
      <c r="B64" s="26">
        <v>25600</v>
      </c>
    </row>
    <row r="65" spans="1:3">
      <c r="A65" s="26" t="s">
        <v>181</v>
      </c>
      <c r="B65" s="26">
        <v>51200</v>
      </c>
    </row>
    <row r="66" spans="1:3" ht="19.149999999999999">
      <c r="A66" s="85" t="s">
        <v>182</v>
      </c>
      <c r="B66" s="85"/>
      <c r="C66" s="85"/>
    </row>
    <row r="67" spans="1:3">
      <c r="A67" s="17" t="s">
        <v>183</v>
      </c>
      <c r="B67" s="28" t="s">
        <v>184</v>
      </c>
      <c r="C67" s="28" t="s">
        <v>136</v>
      </c>
    </row>
    <row r="68" spans="1:3">
      <c r="A68" s="19" t="s">
        <v>185</v>
      </c>
      <c r="B68" s="29" t="s">
        <v>186</v>
      </c>
      <c r="C68" s="29" t="s">
        <v>187</v>
      </c>
    </row>
    <row r="69" spans="1:3" ht="26.25">
      <c r="A69" s="19" t="s">
        <v>188</v>
      </c>
      <c r="B69" s="29" t="s">
        <v>189</v>
      </c>
      <c r="C69" s="29" t="s">
        <v>190</v>
      </c>
    </row>
    <row r="70" spans="1:3" ht="26.25">
      <c r="A70" s="19" t="s">
        <v>141</v>
      </c>
      <c r="B70" s="29" t="s">
        <v>191</v>
      </c>
      <c r="C70" s="29" t="s">
        <v>192</v>
      </c>
    </row>
    <row r="71" spans="1:3" ht="26.25">
      <c r="A71" s="19" t="s">
        <v>143</v>
      </c>
      <c r="B71" s="29" t="s">
        <v>191</v>
      </c>
      <c r="C71" s="29" t="s">
        <v>193</v>
      </c>
    </row>
    <row r="72" spans="1:3" ht="28.5" customHeight="1">
      <c r="A72" s="19" t="s">
        <v>194</v>
      </c>
      <c r="B72" s="82" t="s">
        <v>132</v>
      </c>
      <c r="C72" s="82"/>
    </row>
    <row r="73" spans="1:3">
      <c r="A73" s="19" t="s">
        <v>148</v>
      </c>
      <c r="B73" s="30" t="s">
        <v>195</v>
      </c>
      <c r="C73" s="28" t="s">
        <v>150</v>
      </c>
    </row>
    <row r="74" spans="1:3" ht="55.5" customHeight="1">
      <c r="A74" s="19" t="s">
        <v>196</v>
      </c>
      <c r="B74" s="29" t="s">
        <v>197</v>
      </c>
      <c r="C74" s="82" t="s">
        <v>198</v>
      </c>
    </row>
    <row r="75" spans="1:3" ht="78.75">
      <c r="A75" s="19" t="s">
        <v>141</v>
      </c>
      <c r="B75" s="29" t="s">
        <v>199</v>
      </c>
      <c r="C75" s="82"/>
    </row>
    <row r="76" spans="1:3" ht="78.75">
      <c r="A76" s="19" t="s">
        <v>200</v>
      </c>
      <c r="B76" s="29" t="s">
        <v>201</v>
      </c>
      <c r="C76" s="82"/>
    </row>
    <row r="77" spans="1:3" ht="78.75">
      <c r="A77" s="19" t="s">
        <v>202</v>
      </c>
      <c r="B77" s="29" t="s">
        <v>203</v>
      </c>
      <c r="C77" s="82"/>
    </row>
    <row r="78" spans="1:3" ht="28.5" customHeight="1">
      <c r="A78" s="19" t="s">
        <v>204</v>
      </c>
      <c r="B78" s="82" t="s">
        <v>205</v>
      </c>
      <c r="C78" s="82"/>
    </row>
  </sheetData>
  <mergeCells count="48">
    <mergeCell ref="A1:I1"/>
    <mergeCell ref="A3:D3"/>
    <mergeCell ref="B4:D4"/>
    <mergeCell ref="B15:D15"/>
    <mergeCell ref="E15:H15"/>
    <mergeCell ref="A4:A5"/>
    <mergeCell ref="A15:A16"/>
    <mergeCell ref="C6:C13"/>
    <mergeCell ref="A46:A47"/>
    <mergeCell ref="D39:D41"/>
    <mergeCell ref="D46:D47"/>
    <mergeCell ref="A26:F26"/>
    <mergeCell ref="A28:B28"/>
    <mergeCell ref="A31:F31"/>
    <mergeCell ref="A33:F33"/>
    <mergeCell ref="A35:D35"/>
    <mergeCell ref="A29:A30"/>
    <mergeCell ref="B78:C78"/>
    <mergeCell ref="B54:B55"/>
    <mergeCell ref="B56:B57"/>
    <mergeCell ref="D54:D55"/>
    <mergeCell ref="D56:D57"/>
    <mergeCell ref="C17:C24"/>
    <mergeCell ref="C39:C41"/>
    <mergeCell ref="C54:C55"/>
    <mergeCell ref="C56:C57"/>
    <mergeCell ref="C74:C77"/>
    <mergeCell ref="A51:I51"/>
    <mergeCell ref="A52:I52"/>
    <mergeCell ref="A66:C66"/>
    <mergeCell ref="B72:C72"/>
    <mergeCell ref="E54:E55"/>
    <mergeCell ref="E56:E57"/>
    <mergeCell ref="C36:D36"/>
    <mergeCell ref="C37:D37"/>
    <mergeCell ref="C43:D43"/>
    <mergeCell ref="C44:D44"/>
    <mergeCell ref="A48:D48"/>
    <mergeCell ref="F17:F24"/>
    <mergeCell ref="F54:F55"/>
    <mergeCell ref="F56:F57"/>
    <mergeCell ref="G54:G55"/>
    <mergeCell ref="G56:G57"/>
    <mergeCell ref="H17:H24"/>
    <mergeCell ref="H54:H55"/>
    <mergeCell ref="H56:H57"/>
    <mergeCell ref="I54:I55"/>
    <mergeCell ref="I56:I57"/>
  </mergeCells>
  <phoneticPr fontId="34" type="noConversion"/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7"/>
  <dimension ref="A1:K16"/>
  <sheetViews>
    <sheetView workbookViewId="0">
      <selection activeCell="C5" sqref="C5:C8"/>
    </sheetView>
  </sheetViews>
  <sheetFormatPr defaultColWidth="8.73046875" defaultRowHeight="15.75"/>
  <cols>
    <col min="1" max="1" width="7.796875" style="196" bestFit="1" customWidth="1"/>
    <col min="2" max="2" width="14.6640625" style="192" bestFit="1" customWidth="1"/>
    <col min="3" max="3" width="97" style="192" bestFit="1" customWidth="1"/>
    <col min="4" max="4" width="17.46484375" style="196" bestFit="1" customWidth="1"/>
    <col min="5" max="5" width="16.265625" style="196" bestFit="1" customWidth="1"/>
    <col min="6" max="6" width="37.73046875" style="192" bestFit="1" customWidth="1"/>
    <col min="7" max="7" width="11" style="192" bestFit="1" customWidth="1"/>
    <col min="8" max="8" width="19.265625" style="118" bestFit="1" customWidth="1"/>
    <col min="9" max="10" width="19.6640625" style="118" bestFit="1" customWidth="1"/>
    <col min="11" max="11" width="37.9296875" style="192" bestFit="1" customWidth="1"/>
    <col min="12" max="16384" width="8.73046875" style="192"/>
  </cols>
  <sheetData>
    <row r="1" spans="1:11" ht="33.75">
      <c r="A1" s="102" t="s">
        <v>217</v>
      </c>
      <c r="B1" s="102"/>
      <c r="C1" s="64" t="s">
        <v>218</v>
      </c>
      <c r="D1" s="64" t="s">
        <v>219</v>
      </c>
      <c r="E1" s="64" t="s">
        <v>209</v>
      </c>
      <c r="F1" s="64" t="s">
        <v>220</v>
      </c>
      <c r="G1" s="64" t="s">
        <v>221</v>
      </c>
      <c r="H1" s="64" t="s">
        <v>222</v>
      </c>
      <c r="I1" s="64" t="s">
        <v>223</v>
      </c>
      <c r="J1" s="64" t="s">
        <v>224</v>
      </c>
      <c r="K1" s="64" t="s">
        <v>225</v>
      </c>
    </row>
    <row r="2" spans="1:11" ht="31.5">
      <c r="A2" s="102" t="s">
        <v>226</v>
      </c>
      <c r="B2" s="102" t="s">
        <v>206</v>
      </c>
      <c r="C2" s="107" t="s">
        <v>227</v>
      </c>
      <c r="D2" s="65" t="s">
        <v>228</v>
      </c>
      <c r="E2" s="66" t="s">
        <v>210</v>
      </c>
      <c r="F2" s="67" t="s">
        <v>229</v>
      </c>
      <c r="G2" s="66">
        <v>900</v>
      </c>
      <c r="H2" s="68">
        <f>G2*0.45</f>
        <v>405</v>
      </c>
      <c r="I2" s="68">
        <f>G2*0.225</f>
        <v>202.5</v>
      </c>
      <c r="J2" s="66">
        <f>G2*0.15</f>
        <v>135</v>
      </c>
      <c r="K2" s="99" t="s">
        <v>324</v>
      </c>
    </row>
    <row r="3" spans="1:11" ht="31.5">
      <c r="A3" s="102"/>
      <c r="B3" s="102"/>
      <c r="C3" s="104"/>
      <c r="D3" s="65" t="s">
        <v>230</v>
      </c>
      <c r="E3" s="66" t="s">
        <v>207</v>
      </c>
      <c r="F3" s="67" t="s">
        <v>229</v>
      </c>
      <c r="G3" s="66">
        <v>1200</v>
      </c>
      <c r="H3" s="68">
        <f t="shared" ref="H3:H16" si="0">G3*0.45</f>
        <v>540</v>
      </c>
      <c r="I3" s="68">
        <f t="shared" ref="I3:I16" si="1">G3*0.225</f>
        <v>270</v>
      </c>
      <c r="J3" s="66">
        <f>G3*0.15</f>
        <v>180</v>
      </c>
      <c r="K3" s="100"/>
    </row>
    <row r="4" spans="1:11" ht="31.5">
      <c r="A4" s="102"/>
      <c r="B4" s="102"/>
      <c r="C4" s="104"/>
      <c r="D4" s="65" t="s">
        <v>231</v>
      </c>
      <c r="E4" s="66" t="s">
        <v>211</v>
      </c>
      <c r="F4" s="67" t="s">
        <v>232</v>
      </c>
      <c r="G4" s="66">
        <v>1500</v>
      </c>
      <c r="H4" s="68">
        <f t="shared" si="0"/>
        <v>675</v>
      </c>
      <c r="I4" s="68">
        <f t="shared" si="1"/>
        <v>337.5</v>
      </c>
      <c r="J4" s="66">
        <f>G4*0.15</f>
        <v>225</v>
      </c>
      <c r="K4" s="100"/>
    </row>
    <row r="5" spans="1:11" ht="31.5">
      <c r="A5" s="102"/>
      <c r="B5" s="102" t="s">
        <v>208</v>
      </c>
      <c r="C5" s="103" t="s">
        <v>233</v>
      </c>
      <c r="D5" s="65" t="s">
        <v>234</v>
      </c>
      <c r="E5" s="66" t="s">
        <v>164</v>
      </c>
      <c r="F5" s="67" t="s">
        <v>235</v>
      </c>
      <c r="G5" s="66">
        <v>1000</v>
      </c>
      <c r="H5" s="68">
        <f t="shared" si="0"/>
        <v>450</v>
      </c>
      <c r="I5" s="68">
        <f t="shared" si="1"/>
        <v>225</v>
      </c>
      <c r="J5" s="66">
        <f t="shared" ref="J5:J16" si="2">G5*0.15</f>
        <v>150</v>
      </c>
      <c r="K5" s="100"/>
    </row>
    <row r="6" spans="1:11" ht="31.5">
      <c r="A6" s="102"/>
      <c r="B6" s="102"/>
      <c r="C6" s="104"/>
      <c r="D6" s="65" t="s">
        <v>236</v>
      </c>
      <c r="E6" s="66" t="s">
        <v>212</v>
      </c>
      <c r="F6" s="67" t="s">
        <v>237</v>
      </c>
      <c r="G6" s="66">
        <v>1200</v>
      </c>
      <c r="H6" s="68">
        <f t="shared" si="0"/>
        <v>540</v>
      </c>
      <c r="I6" s="68">
        <f t="shared" si="1"/>
        <v>270</v>
      </c>
      <c r="J6" s="66">
        <f t="shared" si="2"/>
        <v>180</v>
      </c>
      <c r="K6" s="100"/>
    </row>
    <row r="7" spans="1:11" ht="31.5">
      <c r="A7" s="102"/>
      <c r="B7" s="102"/>
      <c r="C7" s="104"/>
      <c r="D7" s="65" t="s">
        <v>238</v>
      </c>
      <c r="E7" s="66" t="s">
        <v>210</v>
      </c>
      <c r="F7" s="67" t="s">
        <v>239</v>
      </c>
      <c r="G7" s="66">
        <v>1800</v>
      </c>
      <c r="H7" s="68">
        <f t="shared" si="0"/>
        <v>810</v>
      </c>
      <c r="I7" s="68">
        <f t="shared" si="1"/>
        <v>405</v>
      </c>
      <c r="J7" s="66">
        <f t="shared" si="2"/>
        <v>270</v>
      </c>
      <c r="K7" s="100"/>
    </row>
    <row r="8" spans="1:11" ht="47.25">
      <c r="A8" s="102"/>
      <c r="B8" s="102"/>
      <c r="C8" s="104"/>
      <c r="D8" s="65" t="s">
        <v>240</v>
      </c>
      <c r="E8" s="66" t="s">
        <v>207</v>
      </c>
      <c r="F8" s="67" t="s">
        <v>241</v>
      </c>
      <c r="G8" s="66">
        <v>3000</v>
      </c>
      <c r="H8" s="68">
        <f t="shared" si="0"/>
        <v>1350</v>
      </c>
      <c r="I8" s="68">
        <f t="shared" si="1"/>
        <v>675</v>
      </c>
      <c r="J8" s="66">
        <f t="shared" si="2"/>
        <v>450</v>
      </c>
      <c r="K8" s="100"/>
    </row>
    <row r="9" spans="1:11" ht="31.5">
      <c r="A9" s="102"/>
      <c r="B9" s="102" t="s">
        <v>242</v>
      </c>
      <c r="C9" s="105" t="s">
        <v>243</v>
      </c>
      <c r="D9" s="65" t="s">
        <v>244</v>
      </c>
      <c r="E9" s="66" t="s">
        <v>164</v>
      </c>
      <c r="F9" s="67" t="s">
        <v>245</v>
      </c>
      <c r="G9" s="66">
        <v>900</v>
      </c>
      <c r="H9" s="68">
        <f t="shared" si="0"/>
        <v>405</v>
      </c>
      <c r="I9" s="68">
        <f t="shared" si="1"/>
        <v>202.5</v>
      </c>
      <c r="J9" s="66">
        <f t="shared" si="2"/>
        <v>135</v>
      </c>
      <c r="K9" s="100"/>
    </row>
    <row r="10" spans="1:11" ht="31.5">
      <c r="A10" s="102"/>
      <c r="B10" s="102"/>
      <c r="C10" s="105"/>
      <c r="D10" s="65" t="s">
        <v>246</v>
      </c>
      <c r="E10" s="66" t="s">
        <v>212</v>
      </c>
      <c r="F10" s="69" t="s">
        <v>247</v>
      </c>
      <c r="G10" s="66">
        <v>1000</v>
      </c>
      <c r="H10" s="68">
        <f t="shared" si="0"/>
        <v>450</v>
      </c>
      <c r="I10" s="68">
        <f t="shared" si="1"/>
        <v>225</v>
      </c>
      <c r="J10" s="66">
        <f t="shared" si="2"/>
        <v>150</v>
      </c>
      <c r="K10" s="100"/>
    </row>
    <row r="11" spans="1:11" ht="31.5">
      <c r="A11" s="102"/>
      <c r="B11" s="102"/>
      <c r="C11" s="105"/>
      <c r="D11" s="65" t="s">
        <v>248</v>
      </c>
      <c r="E11" s="66" t="s">
        <v>210</v>
      </c>
      <c r="F11" s="69" t="s">
        <v>249</v>
      </c>
      <c r="G11" s="66">
        <v>1200</v>
      </c>
      <c r="H11" s="68">
        <f t="shared" si="0"/>
        <v>540</v>
      </c>
      <c r="I11" s="68">
        <f t="shared" si="1"/>
        <v>270</v>
      </c>
      <c r="J11" s="66">
        <f t="shared" si="2"/>
        <v>180</v>
      </c>
      <c r="K11" s="100"/>
    </row>
    <row r="12" spans="1:11" ht="31.5">
      <c r="A12" s="102"/>
      <c r="B12" s="102"/>
      <c r="C12" s="105"/>
      <c r="D12" s="65" t="s">
        <v>250</v>
      </c>
      <c r="E12" s="66" t="s">
        <v>207</v>
      </c>
      <c r="F12" s="193" t="s">
        <v>251</v>
      </c>
      <c r="G12" s="66">
        <v>1800</v>
      </c>
      <c r="H12" s="68">
        <f t="shared" si="0"/>
        <v>810</v>
      </c>
      <c r="I12" s="68">
        <f t="shared" si="1"/>
        <v>405</v>
      </c>
      <c r="J12" s="66">
        <f t="shared" si="2"/>
        <v>270</v>
      </c>
      <c r="K12" s="100"/>
    </row>
    <row r="13" spans="1:11" ht="31.5">
      <c r="A13" s="102"/>
      <c r="B13" s="102"/>
      <c r="C13" s="105"/>
      <c r="D13" s="65" t="s">
        <v>252</v>
      </c>
      <c r="E13" s="194" t="s">
        <v>211</v>
      </c>
      <c r="F13" s="193" t="s">
        <v>253</v>
      </c>
      <c r="G13" s="66">
        <v>2100</v>
      </c>
      <c r="H13" s="68">
        <f t="shared" si="0"/>
        <v>945</v>
      </c>
      <c r="I13" s="68">
        <f t="shared" si="1"/>
        <v>472.5</v>
      </c>
      <c r="J13" s="66">
        <f t="shared" si="2"/>
        <v>315</v>
      </c>
      <c r="K13" s="100"/>
    </row>
    <row r="14" spans="1:11" ht="47.25">
      <c r="A14" s="102" t="s">
        <v>254</v>
      </c>
      <c r="B14" s="102"/>
      <c r="C14" s="106" t="s">
        <v>255</v>
      </c>
      <c r="D14" s="65" t="s">
        <v>256</v>
      </c>
      <c r="E14" s="66" t="s">
        <v>210</v>
      </c>
      <c r="F14" s="193" t="s">
        <v>257</v>
      </c>
      <c r="G14" s="66">
        <v>1000</v>
      </c>
      <c r="H14" s="68">
        <f t="shared" si="0"/>
        <v>450</v>
      </c>
      <c r="I14" s="68">
        <f t="shared" si="1"/>
        <v>225</v>
      </c>
      <c r="J14" s="66">
        <f t="shared" si="2"/>
        <v>150</v>
      </c>
      <c r="K14" s="100"/>
    </row>
    <row r="15" spans="1:11" ht="47.25">
      <c r="A15" s="102"/>
      <c r="B15" s="102"/>
      <c r="C15" s="195"/>
      <c r="D15" s="65" t="s">
        <v>258</v>
      </c>
      <c r="E15" s="66" t="s">
        <v>207</v>
      </c>
      <c r="F15" s="193" t="s">
        <v>259</v>
      </c>
      <c r="G15" s="66">
        <v>1500</v>
      </c>
      <c r="H15" s="68">
        <f t="shared" si="0"/>
        <v>675</v>
      </c>
      <c r="I15" s="68">
        <f t="shared" si="1"/>
        <v>337.5</v>
      </c>
      <c r="J15" s="66">
        <f t="shared" si="2"/>
        <v>225</v>
      </c>
      <c r="K15" s="100"/>
    </row>
    <row r="16" spans="1:11" ht="47.25">
      <c r="A16" s="102"/>
      <c r="B16" s="102"/>
      <c r="C16" s="195"/>
      <c r="D16" s="65" t="s">
        <v>260</v>
      </c>
      <c r="E16" s="66" t="s">
        <v>211</v>
      </c>
      <c r="F16" s="193" t="s">
        <v>261</v>
      </c>
      <c r="G16" s="66">
        <v>1800</v>
      </c>
      <c r="H16" s="68">
        <f t="shared" si="0"/>
        <v>810</v>
      </c>
      <c r="I16" s="68">
        <f t="shared" si="1"/>
        <v>405</v>
      </c>
      <c r="J16" s="66">
        <f t="shared" si="2"/>
        <v>270</v>
      </c>
      <c r="K16" s="101"/>
    </row>
  </sheetData>
  <mergeCells count="11">
    <mergeCell ref="A1:B1"/>
    <mergeCell ref="A2:A13"/>
    <mergeCell ref="B2:B4"/>
    <mergeCell ref="C2:C4"/>
    <mergeCell ref="K2:K16"/>
    <mergeCell ref="B5:B8"/>
    <mergeCell ref="C5:C8"/>
    <mergeCell ref="B9:B13"/>
    <mergeCell ref="C9:C13"/>
    <mergeCell ref="A14:B16"/>
    <mergeCell ref="C14:C16"/>
  </mergeCells>
  <phoneticPr fontId="34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分类</vt:lpstr>
      <vt:lpstr>互联网专线</vt:lpstr>
      <vt:lpstr>商务快线政企版</vt:lpstr>
      <vt:lpstr>商务快线小微版</vt:lpstr>
      <vt:lpstr>本地、跨地市、跨省数据专线</vt:lpstr>
      <vt:lpstr>省内MPLS-VPN专线</vt:lpstr>
      <vt:lpstr>SD-WAN专线</vt:lpstr>
      <vt:lpstr>BGP</vt:lpstr>
      <vt:lpstr>专线卫士</vt:lpstr>
      <vt:lpstr>ESOP系统内可选带宽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CN=袁星辰/OU=yuanxingchen/O=jxmobile</dc:creator>
  <cp:lastModifiedBy>旭 黄</cp:lastModifiedBy>
  <dcterms:created xsi:type="dcterms:W3CDTF">2019-10-11T01:21:00Z</dcterms:created>
  <dcterms:modified xsi:type="dcterms:W3CDTF">2026-06-06T03:33:14Z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326804DF639E44D794A4B638E97EAA19</vt:lpwstr>
  </property>
</Properties>
</file>