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hinkCentre\Desktop\"/>
    </mc:Choice>
  </mc:AlternateContent>
  <bookViews>
    <workbookView xWindow="0" yWindow="0" windowWidth="38400" windowHeight="17700"/>
  </bookViews>
  <sheets>
    <sheet name="汇总" sheetId="12" r:id="rId1"/>
    <sheet name="AI数字人（纯软件版）" sheetId="8" r:id="rId2"/>
    <sheet name="AI数字人（带硬件屏幕）" sheetId="11" r:id="rId3"/>
    <sheet name="九天文曲公文产品" sheetId="9" r:id="rId4"/>
    <sheet name="公有云云主机（32B&amp;70B模型）" sheetId="2" r:id="rId5"/>
    <sheet name="智算一体机（专属云服务模式）" sheetId="5" r:id="rId6"/>
    <sheet name="智算一体机（ICT买断模式）" sheetId="6" r:id="rId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9" i="8" l="1"/>
  <c r="J10" i="8" l="1"/>
  <c r="J9" i="8"/>
  <c r="J11" i="8" s="1"/>
  <c r="J6" i="11"/>
  <c r="G6" i="11"/>
  <c r="H6" i="11" s="1"/>
  <c r="J5" i="11"/>
  <c r="J7" i="11" s="1"/>
  <c r="G5" i="11"/>
  <c r="H5" i="11" s="1"/>
  <c r="I20" i="2" l="1"/>
  <c r="J20" i="2" s="1"/>
  <c r="I19" i="2"/>
  <c r="J16" i="2"/>
  <c r="L16" i="2" s="1"/>
  <c r="L21" i="2" s="1"/>
  <c r="J19" i="2" l="1"/>
  <c r="J5" i="8" l="1"/>
  <c r="J6" i="8" s="1"/>
  <c r="G5" i="8"/>
  <c r="H5" i="8" s="1"/>
  <c r="J12" i="8" l="1"/>
  <c r="H5" i="2" l="1"/>
  <c r="I5" i="2" s="1"/>
  <c r="J5" i="2" s="1"/>
  <c r="L5" i="2" s="1"/>
  <c r="I6" i="2"/>
  <c r="J6" i="2" s="1"/>
  <c r="L6" i="2" s="1"/>
  <c r="I9" i="2"/>
  <c r="J9" i="2" s="1"/>
  <c r="L9" i="2" s="1"/>
  <c r="I8" i="2"/>
  <c r="J8" i="2" s="1"/>
  <c r="L8" i="2" s="1"/>
  <c r="I7" i="2"/>
  <c r="J7" i="2" s="1"/>
  <c r="L7" i="2" s="1"/>
  <c r="I4" i="2"/>
  <c r="J4" i="2" s="1"/>
  <c r="L4" i="2" s="1"/>
  <c r="I3" i="2"/>
  <c r="J3" i="2" l="1"/>
  <c r="L3" i="2" s="1"/>
  <c r="L10" i="2" s="1"/>
</calcChain>
</file>

<file path=xl/sharedStrings.xml><?xml version="1.0" encoding="utf-8"?>
<sst xmlns="http://schemas.openxmlformats.org/spreadsheetml/2006/main" count="438" uniqueCount="269">
  <si>
    <t>适配模型</t>
  </si>
  <si>
    <t>序号</t>
  </si>
  <si>
    <t>云服务</t>
  </si>
  <si>
    <t>移动云产品及规格</t>
  </si>
  <si>
    <t>数量</t>
  </si>
  <si>
    <t>产品型号及介绍</t>
  </si>
  <si>
    <t>单价
（元/月）</t>
  </si>
  <si>
    <t>总价
（元/月）</t>
  </si>
  <si>
    <t>总价
（元/年）</t>
    <phoneticPr fontId="8" type="noConversion"/>
  </si>
  <si>
    <t>GPU云服务器</t>
    <phoneticPr fontId="8" type="noConversion"/>
  </si>
  <si>
    <t>云主机</t>
    <phoneticPr fontId="8" type="noConversion"/>
  </si>
  <si>
    <t>系统盘（GB)</t>
  </si>
  <si>
    <t>高性能型</t>
    <phoneticPr fontId="8" type="noConversion"/>
  </si>
  <si>
    <t>数据盘（GB)</t>
  </si>
  <si>
    <t>性能优化型</t>
    <phoneticPr fontId="8" type="noConversion"/>
  </si>
  <si>
    <t>网络</t>
    <phoneticPr fontId="8" type="noConversion"/>
  </si>
  <si>
    <t>公网带宽</t>
    <phoneticPr fontId="8" type="noConversion"/>
  </si>
  <si>
    <t>50M</t>
    <phoneticPr fontId="8" type="noConversion"/>
  </si>
  <si>
    <t>云安全</t>
  </si>
  <si>
    <t>网络ACL</t>
  </si>
  <si>
    <t>DDoS原生防护</t>
  </si>
  <si>
    <t>基础版</t>
  </si>
  <si>
    <t>云安全中心</t>
    <phoneticPr fontId="8" type="noConversion"/>
  </si>
  <si>
    <t>高级版</t>
    <phoneticPr fontId="8" type="noConversion"/>
  </si>
  <si>
    <t>集中管理互联网与移动云VPC之间的访问控制</t>
    <phoneticPr fontId="3" type="noConversion"/>
  </si>
  <si>
    <t>移动云产品配置方案及报价</t>
    <phoneticPr fontId="3" type="noConversion"/>
  </si>
  <si>
    <t>提供主机安全防护能力</t>
    <phoneticPr fontId="3" type="noConversion"/>
  </si>
  <si>
    <t>DDoS原生防护版提供的DDoS防御能力</t>
    <phoneticPr fontId="3" type="noConversion"/>
  </si>
  <si>
    <t>体验期</t>
    <phoneticPr fontId="3" type="noConversion"/>
  </si>
  <si>
    <t>GPU型
g4v.8xlarge.8</t>
    <phoneticPr fontId="8" type="noConversion"/>
  </si>
  <si>
    <t>200GB</t>
    <phoneticPr fontId="8" type="noConversion"/>
  </si>
  <si>
    <t>4000GB</t>
    <phoneticPr fontId="8" type="noConversion"/>
  </si>
  <si>
    <t>32核256G
4*NVIDIA V100</t>
    <phoneticPr fontId="8" type="noConversion"/>
  </si>
  <si>
    <r>
      <t>DeepSeek-R1-</t>
    </r>
    <r>
      <rPr>
        <sz val="11"/>
        <color rgb="FFFF0000"/>
        <rFont val="微软雅黑"/>
        <family val="2"/>
        <charset val="134"/>
      </rPr>
      <t>70B</t>
    </r>
    <phoneticPr fontId="3" type="noConversion"/>
  </si>
  <si>
    <t>裸金属服务器</t>
    <phoneticPr fontId="8" type="noConversion"/>
  </si>
  <si>
    <r>
      <t>GPU裸金属服务器
（</t>
    </r>
    <r>
      <rPr>
        <sz val="12"/>
        <color rgb="FFFF0000"/>
        <rFont val="宋体"/>
        <family val="3"/>
        <charset val="134"/>
      </rPr>
      <t>算力卡910B</t>
    </r>
    <r>
      <rPr>
        <sz val="12"/>
        <color rgb="FF000000"/>
        <rFont val="宋体"/>
        <family val="3"/>
        <charset val="134"/>
      </rPr>
      <t>）</t>
    </r>
    <phoneticPr fontId="8" type="noConversion"/>
  </si>
  <si>
    <t>产品类别</t>
  </si>
  <si>
    <t>产品品类</t>
  </si>
  <si>
    <t>产品规格</t>
  </si>
  <si>
    <t>配置</t>
  </si>
  <si>
    <t>单位</t>
  </si>
  <si>
    <t>计算服务</t>
  </si>
  <si>
    <t>GPU裸金属</t>
  </si>
  <si>
    <t>台</t>
  </si>
  <si>
    <t>underlay网络</t>
  </si>
  <si>
    <t>防火墙(20G)</t>
  </si>
  <si>
    <t>6个10GE，4个GE电口</t>
  </si>
  <si>
    <t>业务接入交换机（25GE）</t>
  </si>
  <si>
    <t>4*40G单模+4*40G多模+48*25GE多模</t>
  </si>
  <si>
    <t>适配模型</t>
    <phoneticPr fontId="3" type="noConversion"/>
  </si>
  <si>
    <r>
      <t>DeepSeek-R1-</t>
    </r>
    <r>
      <rPr>
        <sz val="11"/>
        <color rgb="FFFF0000"/>
        <rFont val="微软雅黑"/>
        <family val="2"/>
        <charset val="134"/>
      </rPr>
      <t>32B</t>
    </r>
    <phoneticPr fontId="3" type="noConversion"/>
  </si>
  <si>
    <t>48*GE电口+4*10GE单模</t>
  </si>
  <si>
    <t>DeepSeek-R1-32B/70B</t>
    <phoneticPr fontId="3" type="noConversion"/>
  </si>
  <si>
    <t>CPU:4*Kunpeng920-5250(48core,2.6GHz)
内存:32*32GB DDR4
系统盘:2*480GB SATA SSD
数据盘:2*3.84T NVMe
NPU:8*Ascend 910B2-64G-HCCS
网络:2*10GE(管理)+2*25GE(业务)+2*25GE(存储)+2*25GE ROCE(存储PFS）+8*200GE</t>
  </si>
  <si>
    <t>RoCE交换机_16口</t>
  </si>
  <si>
    <t>16*200G+8*400G 插卡盒式交换机</t>
  </si>
  <si>
    <t>DeepSeek-R1-671B满血版</t>
    <phoneticPr fontId="3" type="noConversion"/>
  </si>
  <si>
    <t>管理IPMI（GE）</t>
  </si>
  <si>
    <t>光模块，200GE，多模QSFP56 SR4（100m，MPO）</t>
  </si>
  <si>
    <t>个</t>
  </si>
  <si>
    <t>智算一体机版本</t>
    <phoneticPr fontId="3" type="noConversion"/>
  </si>
  <si>
    <t>模型名称</t>
  </si>
  <si>
    <t>参数</t>
  </si>
  <si>
    <t>tokens数量</t>
  </si>
  <si>
    <t>用户并发路数</t>
  </si>
  <si>
    <t>建议用户规模</t>
  </si>
  <si>
    <t>参考价格（万元）</t>
  </si>
  <si>
    <t>货期</t>
  </si>
  <si>
    <t>DeepSeek R1/V3(FP8)</t>
  </si>
  <si>
    <t>671B</t>
  </si>
  <si>
    <t>英伟达</t>
  </si>
  <si>
    <t>H200(80G)</t>
  </si>
  <si>
    <t>H200*8</t>
  </si>
  <si>
    <t>2000-4000</t>
  </si>
  <si>
    <t>现货</t>
  </si>
  <si>
    <t>江西云眼</t>
    <phoneticPr fontId="8" type="noConversion"/>
  </si>
  <si>
    <t>DeepSeek R1/V3(INT8)</t>
  </si>
  <si>
    <r>
      <rPr>
        <sz val="11"/>
        <color theme="1"/>
        <rFont val="宋体"/>
        <family val="3"/>
        <charset val="134"/>
      </rPr>
      <t>昇</t>
    </r>
    <r>
      <rPr>
        <sz val="11"/>
        <color theme="1"/>
        <rFont val="方正仿宋_GB2312"/>
        <charset val="134"/>
      </rPr>
      <t>腾</t>
    </r>
  </si>
  <si>
    <t>910B*16</t>
  </si>
  <si>
    <t>1000-2000</t>
  </si>
  <si>
    <t>货期2-3周</t>
  </si>
  <si>
    <t>DeepSeek-R1Distill-Qwen-70B（FP16）</t>
  </si>
  <si>
    <t>70B</t>
  </si>
  <si>
    <t>4090/4090D(48G)</t>
  </si>
  <si>
    <t>4090（48G）*8</t>
  </si>
  <si>
    <t>200-600</t>
  </si>
  <si>
    <t>DeepSeek-R1Distill-Qwen-70B（INT8）</t>
  </si>
  <si>
    <t>910B</t>
  </si>
  <si>
    <t>910B*8</t>
  </si>
  <si>
    <t>DeepSeek-R1Distill-Qwen-32B（FP16）</t>
  </si>
  <si>
    <t>32B</t>
  </si>
  <si>
    <t>4090/4090D</t>
  </si>
  <si>
    <t>4090D*4</t>
  </si>
  <si>
    <t>DeepSeek-R1Distill-Qwen-32B（INT8）</t>
  </si>
  <si>
    <t>910B(32G)</t>
  </si>
  <si>
    <t>910B(32G)*8</t>
  </si>
  <si>
    <t>2500-4000</t>
  </si>
  <si>
    <t>DeepSeek-R1Distill-Qwen-32B(int4)</t>
  </si>
  <si>
    <t>4080 32G</t>
  </si>
  <si>
    <t>4080 32G*1</t>
  </si>
  <si>
    <t>DeepSeek-R1（FP8）</t>
  </si>
  <si>
    <t>H20模组（141GB）</t>
  </si>
  <si>
    <t>8*H20</t>
  </si>
  <si>
    <t>1000~5000人</t>
  </si>
  <si>
    <t>新华三</t>
    <phoneticPr fontId="8" type="noConversion"/>
  </si>
  <si>
    <t>DeepSeek-R1-Distill-Llama-70B（BF16)</t>
  </si>
  <si>
    <t>L20（48GB）</t>
  </si>
  <si>
    <t>4*L20</t>
  </si>
  <si>
    <t>5000~10000人</t>
  </si>
  <si>
    <t>DeepSeek-R1-Distill-Qwen-32B（BF16)</t>
  </si>
  <si>
    <t>2*L20</t>
  </si>
  <si>
    <t>DeepSeek-R1-Distill-Qwen-14B（BF16)</t>
  </si>
  <si>
    <t>14B</t>
  </si>
  <si>
    <t>A100</t>
  </si>
  <si>
    <t>8*A100</t>
  </si>
  <si>
    <t>供应厂商</t>
    <phoneticPr fontId="3" type="noConversion"/>
  </si>
  <si>
    <t>GPU算力芯片选型</t>
    <phoneticPr fontId="3" type="noConversion"/>
  </si>
  <si>
    <t>厂商联系人</t>
    <phoneticPr fontId="3" type="noConversion"/>
  </si>
  <si>
    <t>罗芳  13970912920
马柠  19398684820</t>
    <phoneticPr fontId="3" type="noConversion"/>
  </si>
  <si>
    <t>赵阳 18259129098</t>
    <phoneticPr fontId="3" type="noConversion"/>
  </si>
  <si>
    <t>AI智能客服平台</t>
  </si>
  <si>
    <t>一、软件平台及服务</t>
  </si>
  <si>
    <t>软件平台及服务</t>
  </si>
  <si>
    <t>功能描述</t>
  </si>
  <si>
    <t>税率</t>
  </si>
  <si>
    <t>不含税报价单价</t>
  </si>
  <si>
    <t>不含税报价总价</t>
  </si>
  <si>
    <t>含税报价单价</t>
  </si>
  <si>
    <t>含税报价总价</t>
  </si>
  <si>
    <t>备注</t>
  </si>
  <si>
    <t>套</t>
  </si>
  <si>
    <t>合计</t>
  </si>
  <si>
    <t>设备类型</t>
  </si>
  <si>
    <t>域名</t>
  </si>
  <si>
    <t>提供已备案的域名</t>
  </si>
  <si>
    <t>总价</t>
  </si>
  <si>
    <t>目标客户/场景</t>
    <phoneticPr fontId="3" type="noConversion"/>
  </si>
  <si>
    <t>有一定预算且具备开发能力，数据不涉密或不敏感的客户的行业客户</t>
    <phoneticPr fontId="3" type="noConversion"/>
  </si>
  <si>
    <t>96核1024GB
昇腾910B算力卡</t>
    <phoneticPr fontId="8" type="noConversion"/>
  </si>
  <si>
    <t>960GB</t>
    <phoneticPr fontId="8" type="noConversion"/>
  </si>
  <si>
    <t>7.6TB</t>
    <phoneticPr fontId="8" type="noConversion"/>
  </si>
  <si>
    <t>DeepSeek-R1-14B</t>
    <phoneticPr fontId="3" type="noConversion"/>
  </si>
  <si>
    <t>软件版本</t>
    <phoneticPr fontId="3" type="noConversion"/>
  </si>
  <si>
    <t>入门版</t>
    <phoneticPr fontId="3" type="noConversion"/>
  </si>
  <si>
    <t>满血版</t>
    <phoneticPr fontId="3" type="noConversion"/>
  </si>
  <si>
    <t>DeepSeek-R1-671B</t>
    <phoneticPr fontId="3" type="noConversion"/>
  </si>
  <si>
    <t>调用模型</t>
    <phoneticPr fontId="3" type="noConversion"/>
  </si>
  <si>
    <t>CPU：2*Kunpeng 920
GPU：4*300 iduo pcie
内存：16*32GB
系统盘：2*480GB SATA
数据盘：2*1.92TB NVMe
网卡1：2*10GE
网卡2：2*25GE(光口)，支持RoCEv2
8. 网卡3：2*25GE(光口)，支持RoCEv2</t>
    <phoneticPr fontId="3" type="noConversion"/>
  </si>
  <si>
    <t>CPU：4*Kunpeng 920_5250
GPU：8*Ascend 910_2
内存：32*32GB
系统盘：2*480GB SATA
数据盘：2*3.84TB NVMe
网卡1：2*10GE
网卡2：2*25GE(光口)，支持RoCEv2
网卡3：2*25GE(光口)，支持RoCEv2
网卡4：8*200GE(光口), 支持RoCEv2</t>
    <phoneticPr fontId="3" type="noConversion"/>
  </si>
  <si>
    <r>
      <t>昇</t>
    </r>
    <r>
      <rPr>
        <sz val="9"/>
        <color theme="1"/>
        <rFont val="微软雅黑"/>
        <family val="2"/>
        <charset val="134"/>
      </rPr>
      <t>腾910B_2</t>
    </r>
    <phoneticPr fontId="3" type="noConversion"/>
  </si>
  <si>
    <r>
      <t xml:space="preserve">智算一体机
（增强版）
</t>
    </r>
    <r>
      <rPr>
        <b/>
        <sz val="11"/>
        <color rgb="FFFF0000"/>
        <rFont val="宋体"/>
        <family val="3"/>
        <charset val="134"/>
      </rPr>
      <t>支持训练+推理</t>
    </r>
    <phoneticPr fontId="3" type="noConversion"/>
  </si>
  <si>
    <r>
      <t xml:space="preserve">智算一体机
（满血版）
</t>
    </r>
    <r>
      <rPr>
        <b/>
        <sz val="11"/>
        <color rgb="FFFF0000"/>
        <rFont val="宋体"/>
        <family val="3"/>
        <charset val="134"/>
      </rPr>
      <t>支持训练+推理</t>
    </r>
    <phoneticPr fontId="3" type="noConversion"/>
  </si>
  <si>
    <r>
      <t xml:space="preserve">昇腾300iDUO_4卡
</t>
    </r>
    <r>
      <rPr>
        <sz val="9"/>
        <color rgb="FFFF0000"/>
        <rFont val="宋体-简"/>
        <charset val="134"/>
      </rPr>
      <t>（客户需要知识库，保留此项；不需要则请删除此项）</t>
    </r>
    <phoneticPr fontId="3" type="noConversion"/>
  </si>
  <si>
    <r>
      <t>昇</t>
    </r>
    <r>
      <rPr>
        <sz val="9"/>
        <color theme="1"/>
        <rFont val="微软雅黑"/>
        <family val="2"/>
        <charset val="134"/>
      </rPr>
      <t>腾910B_2</t>
    </r>
    <phoneticPr fontId="3" type="noConversion"/>
  </si>
  <si>
    <t>CPU：96核
内存：1024GB
GPU：910B*8
显存：64G*8</t>
    <phoneticPr fontId="3" type="noConversion"/>
  </si>
  <si>
    <t>不超过2个月
（目前测试资源紧张）</t>
    <phoneticPr fontId="3" type="noConversion"/>
  </si>
  <si>
    <r>
      <t xml:space="preserve">智算一体机
（省内版）
</t>
    </r>
    <r>
      <rPr>
        <b/>
        <sz val="11"/>
        <color rgb="FFFF0000"/>
        <rFont val="宋体"/>
        <family val="3"/>
        <charset val="134"/>
      </rPr>
      <t>仅支持推理</t>
    </r>
    <phoneticPr fontId="3" type="noConversion"/>
  </si>
  <si>
    <t>GPU裸金属</t>
    <phoneticPr fontId="3" type="noConversion"/>
  </si>
  <si>
    <t>昇腾910B_4</t>
    <phoneticPr fontId="3" type="noConversion"/>
  </si>
  <si>
    <t>计算服务</t>
    <phoneticPr fontId="3" type="noConversion"/>
  </si>
  <si>
    <t>底线折扣</t>
    <phoneticPr fontId="3" type="noConversion"/>
  </si>
  <si>
    <t>底线折扣价（元/年)</t>
    <phoneticPr fontId="3" type="noConversion"/>
  </si>
  <si>
    <t>底线包年价（元）</t>
    <phoneticPr fontId="3" type="noConversion"/>
  </si>
  <si>
    <t>底线包年价（元）</t>
    <phoneticPr fontId="3" type="noConversion"/>
  </si>
  <si>
    <t>Deepseek V3/R1满血版</t>
  </si>
  <si>
    <t>Llama-70B</t>
  </si>
  <si>
    <t>Qwen-32B</t>
  </si>
  <si>
    <t>江西石豆</t>
    <phoneticPr fontId="3" type="noConversion"/>
  </si>
  <si>
    <t>张志林 13732901777</t>
    <phoneticPr fontId="3" type="noConversion"/>
  </si>
  <si>
    <t>910B（64G）
训推一体</t>
    <phoneticPr fontId="3" type="noConversion"/>
  </si>
  <si>
    <t>910B（64G）
仅推理</t>
    <phoneticPr fontId="3" type="noConversion"/>
  </si>
  <si>
    <t>910B（32G）
仅推理</t>
    <phoneticPr fontId="3" type="noConversion"/>
  </si>
  <si>
    <t>三年期底价(元)</t>
    <phoneticPr fontId="3" type="noConversion"/>
  </si>
  <si>
    <r>
      <t xml:space="preserve">三年期底价(元)
</t>
    </r>
    <r>
      <rPr>
        <b/>
        <sz val="11"/>
        <color rgb="FFFF0000"/>
        <rFont val="等线"/>
        <charset val="134"/>
        <scheme val="minor"/>
      </rPr>
      <t>【不含知识库】</t>
    </r>
    <phoneticPr fontId="3" type="noConversion"/>
  </si>
  <si>
    <r>
      <t xml:space="preserve">三年期底价(元)
</t>
    </r>
    <r>
      <rPr>
        <b/>
        <sz val="11"/>
        <color rgb="FFFF0000"/>
        <rFont val="等线"/>
        <charset val="134"/>
        <scheme val="minor"/>
      </rPr>
      <t>【含知识库的版本】</t>
    </r>
    <phoneticPr fontId="3" type="noConversion"/>
  </si>
  <si>
    <t>CPU:4*Kunpeng920-5250(48core,2.6GHz)
GPU：8*Ascend910B4-32G
内存：32*32GB
系统盘：2*480GB SATA
数据盘：2*3.84TB NVMe</t>
    <phoneticPr fontId="3" type="noConversion"/>
  </si>
  <si>
    <t>100-300</t>
    <phoneticPr fontId="3" type="noConversion"/>
  </si>
  <si>
    <t>-</t>
    <phoneticPr fontId="3" type="noConversion"/>
  </si>
  <si>
    <t>6万元/年（14B）</t>
    <phoneticPr fontId="3" type="noConversion"/>
  </si>
  <si>
    <t>9.27万元/年（32B）
25.28万元/年（70B）</t>
    <phoneticPr fontId="3" type="noConversion"/>
  </si>
  <si>
    <t>50.54万元/年（671B)</t>
    <phoneticPr fontId="3" type="noConversion"/>
  </si>
  <si>
    <t>18万元/年</t>
    <phoneticPr fontId="3" type="noConversion"/>
  </si>
  <si>
    <t>318万元/3年</t>
    <phoneticPr fontId="3" type="noConversion"/>
  </si>
  <si>
    <r>
      <t xml:space="preserve">选配公有云主机
</t>
    </r>
    <r>
      <rPr>
        <b/>
        <sz val="11"/>
        <color rgb="FFFF0000"/>
        <rFont val="等线"/>
        <charset val="134"/>
        <scheme val="minor"/>
      </rPr>
      <t>（额外付费）</t>
    </r>
    <phoneticPr fontId="3" type="noConversion"/>
  </si>
  <si>
    <r>
      <t xml:space="preserve">选配智算一体机
</t>
    </r>
    <r>
      <rPr>
        <b/>
        <sz val="11"/>
        <color rgb="FFFF0000"/>
        <rFont val="等线"/>
        <charset val="134"/>
        <scheme val="minor"/>
      </rPr>
      <t>（额外付费）</t>
    </r>
    <phoneticPr fontId="3" type="noConversion"/>
  </si>
  <si>
    <t>公文软件平台底价</t>
    <phoneticPr fontId="3" type="noConversion"/>
  </si>
  <si>
    <t>软件部分报价</t>
    <phoneticPr fontId="3" type="noConversion"/>
  </si>
  <si>
    <t>底层算力硬件报价</t>
    <phoneticPr fontId="3" type="noConversion"/>
  </si>
  <si>
    <t>复用客户自己采购的GPU服务器</t>
    <phoneticPr fontId="3" type="noConversion"/>
  </si>
  <si>
    <t>提供3年服务</t>
    <phoneticPr fontId="3" type="noConversion"/>
  </si>
  <si>
    <r>
      <t xml:space="preserve">增强版
</t>
    </r>
    <r>
      <rPr>
        <b/>
        <sz val="11"/>
        <color rgb="FFFF0000"/>
        <rFont val="宋体"/>
        <family val="3"/>
        <charset val="134"/>
      </rPr>
      <t>（主推）</t>
    </r>
    <phoneticPr fontId="3" type="noConversion"/>
  </si>
  <si>
    <t>4核16G,1TB硬盘，共享带宽20M</t>
    <phoneticPr fontId="3" type="noConversion"/>
  </si>
  <si>
    <t>不额外花钱，仅支付软件部分费用即可</t>
    <phoneticPr fontId="3" type="noConversion"/>
  </si>
  <si>
    <t>43 inch（16：9），分辨率3840（H）×2160（V）（4K），可视角度：178°（H）/178°(V)，手指、触摸笔或其它＞2.5mm非透明物体，触摸分辨率32767*32767，亮度350 cd/㎡，对比度1200：1（Typ.）整机尺寸1800 *604*45.5mm （最薄厚度72.6mm），50KG(净重)，功耗：≤120W，音响：立体音效，2*5W ，内置定向8阵列麦克风，800W摄像头，主机配置RK3588，8+128G</t>
    <phoneticPr fontId="3" type="noConversion"/>
  </si>
  <si>
    <t>核心功能：
1、通过人工智能技术实现的交互式应用程序，旨在通过语音对话的方式为用户提供实时信息、解决问题和执行任务。
2、自然语言处理：使用先进的自然语言处理技术，理解用户以自然语言形式提出的问题和指令。
3、即时问答：提供快速、准确的回答，包括常见问题的解答和专业咨询。
4、知识库管理：支持在语言大模型上传挂载知识库，同时支持标准问答对。
5、多模态回复：支持回复文字、图片、视频、超链
6、互动空间配置：支持选择数智人形象、声音、背景、互动方式
7、角色定义：支持配置大模型的角色名称、描述、招呼语等</t>
    <phoneticPr fontId="3" type="noConversion"/>
  </si>
  <si>
    <t>服务期</t>
    <phoneticPr fontId="3" type="noConversion"/>
  </si>
  <si>
    <t>提供1年软件服务及1年硬件屏幕质保</t>
    <phoneticPr fontId="3" type="noConversion"/>
  </si>
  <si>
    <t>质保期1年，软件提供免费升级，BUG修复，现场培训等服务；硬件提供免费保修，不包括因用户人为因素导致的设备损坏。</t>
    <phoneticPr fontId="3" type="noConversion"/>
  </si>
  <si>
    <t>质保政策</t>
    <phoneticPr fontId="3" type="noConversion"/>
  </si>
  <si>
    <t>续费政策</t>
    <phoneticPr fontId="3" type="noConversion"/>
  </si>
  <si>
    <r>
      <t xml:space="preserve">43寸电容屏
</t>
    </r>
    <r>
      <rPr>
        <sz val="11"/>
        <color rgb="FFFF0000"/>
        <rFont val="微软雅黑"/>
        <family val="2"/>
        <charset val="134"/>
      </rPr>
      <t>（一次性买断）</t>
    </r>
    <phoneticPr fontId="3" type="noConversion"/>
  </si>
  <si>
    <t>备注：</t>
    <phoneticPr fontId="3" type="noConversion"/>
  </si>
  <si>
    <t>AI智能客服平台（自研软件版）</t>
    <phoneticPr fontId="3" type="noConversion"/>
  </si>
  <si>
    <t>AI智能客服平台（杭研带硬件版）</t>
    <phoneticPr fontId="3" type="noConversion"/>
  </si>
  <si>
    <t>二、服务器资源</t>
    <phoneticPr fontId="3" type="noConversion"/>
  </si>
  <si>
    <r>
      <t>1年服务期结束后，</t>
    </r>
    <r>
      <rPr>
        <sz val="11"/>
        <color rgb="FFFF0000"/>
        <rFont val="微软雅黑"/>
        <family val="2"/>
        <charset val="134"/>
      </rPr>
      <t>客户续约按3.6万元/年续软件费用</t>
    </r>
    <r>
      <rPr>
        <sz val="11"/>
        <color theme="1"/>
        <rFont val="微软雅黑"/>
        <family val="2"/>
        <charset val="134"/>
      </rPr>
      <t>，包含算力服务、软件更新升级、BUG修改，硬件不再收费。</t>
    </r>
    <phoneticPr fontId="3" type="noConversion"/>
  </si>
  <si>
    <t>质保期3年，软件提供免费升级，BUG修复，现场培训等服务；</t>
    <phoneticPr fontId="3" type="noConversion"/>
  </si>
  <si>
    <t>试用场景：</t>
    <phoneticPr fontId="3" type="noConversion"/>
  </si>
  <si>
    <t>适用场景</t>
    <phoneticPr fontId="3" type="noConversion"/>
  </si>
  <si>
    <t>嵌入客户的门户网站、微信公众号、小程序、APP</t>
    <phoneticPr fontId="3" type="noConversion"/>
  </si>
  <si>
    <t>服务大厅，服务窗口，楼宇或酒店前台</t>
    <phoneticPr fontId="3" type="noConversion"/>
  </si>
  <si>
    <t>核心功能：
1、基于DeepSeek提供强大的聊天机器人功能，可以自动处理常见的问题，减轻人工客服的压力，同时保证服务的连续性和一致性。
2、支持语音输入及智能播报功能
3、通过深度学习技术，DeepSeek能够理解和响应用户的查询，无论是通过文本还是语音输入。这使得系统能够准确捕捉用户意图，并给出合适的回答。
4、可以连接到用户的知识库，确保提供的信息准确无误且最新。此外，它还能根据已有的数据学习，不断改进其回答质量。
5、提供用户管理功能，支持对用户编辑、配置角色、重置密码。</t>
    <phoneticPr fontId="3" type="noConversion"/>
  </si>
  <si>
    <r>
      <t>3年服务期结束后，</t>
    </r>
    <r>
      <rPr>
        <sz val="11"/>
        <color rgb="FFFF0000"/>
        <rFont val="微软雅黑"/>
        <family val="2"/>
        <charset val="134"/>
      </rPr>
      <t>客户续约按1.5万元/年续软件费用（含云主机）</t>
    </r>
    <r>
      <rPr>
        <sz val="11"/>
        <color theme="1"/>
        <rFont val="微软雅黑"/>
        <family val="2"/>
        <charset val="134"/>
      </rPr>
      <t>，包含算力服务、软件更新升级、BUG修改。</t>
    </r>
    <phoneticPr fontId="3" type="noConversion"/>
  </si>
  <si>
    <t>云主机</t>
    <phoneticPr fontId="3" type="noConversion"/>
  </si>
  <si>
    <t>由甲方提供，可购买移动云资源（3年1.5万元），也可以利旧甲方服务器则此项不收费</t>
    <phoneticPr fontId="3" type="noConversion"/>
  </si>
  <si>
    <t>甲方可至域名服务商购买（3年300元），或者利旧已有域名则此项不收费</t>
    <phoneticPr fontId="3" type="noConversion"/>
  </si>
  <si>
    <r>
      <t xml:space="preserve">合约期3年
省公司供货
</t>
    </r>
    <r>
      <rPr>
        <sz val="11"/>
        <color rgb="FFFF0000"/>
        <rFont val="等线"/>
        <charset val="134"/>
        <scheme val="minor"/>
      </rPr>
      <t>产权归移动</t>
    </r>
    <r>
      <rPr>
        <sz val="11"/>
        <color theme="1"/>
        <rFont val="等线"/>
        <family val="2"/>
        <charset val="134"/>
        <scheme val="minor"/>
      </rPr>
      <t xml:space="preserve">
货期15天</t>
    </r>
    <phoneticPr fontId="3" type="noConversion"/>
  </si>
  <si>
    <r>
      <t xml:space="preserve">合约期3年
云能供货
</t>
    </r>
    <r>
      <rPr>
        <sz val="11"/>
        <color rgb="FFFF0000"/>
        <rFont val="等线"/>
        <charset val="134"/>
        <scheme val="minor"/>
      </rPr>
      <t>产权归云能</t>
    </r>
    <r>
      <rPr>
        <sz val="11"/>
        <color theme="1"/>
        <rFont val="等线"/>
        <family val="2"/>
        <charset val="134"/>
        <scheme val="minor"/>
      </rPr>
      <t xml:space="preserve">
货期40天</t>
    </r>
    <phoneticPr fontId="3" type="noConversion"/>
  </si>
  <si>
    <t>产品名称</t>
    <phoneticPr fontId="3" type="noConversion"/>
  </si>
  <si>
    <t>AI数字人</t>
    <phoneticPr fontId="3" type="noConversion"/>
  </si>
  <si>
    <t>九天文曲公文</t>
    <phoneticPr fontId="3" type="noConversion"/>
  </si>
  <si>
    <t>GPU云主机</t>
    <phoneticPr fontId="3" type="noConversion"/>
  </si>
  <si>
    <t>智算一体机</t>
    <phoneticPr fontId="3" type="noConversion"/>
  </si>
  <si>
    <t>硬件版（带屏幕）</t>
    <phoneticPr fontId="3" type="noConversion"/>
  </si>
  <si>
    <t>试用场景</t>
    <phoneticPr fontId="3" type="noConversion"/>
  </si>
  <si>
    <t>客户已有的门户网站、微信公众号、小程序、APP中嵌入AI数字人客服</t>
    <phoneticPr fontId="3" type="noConversion"/>
  </si>
  <si>
    <t>便民服务大厅与窗口、导医台、楼宇物业及酒店前台</t>
    <phoneticPr fontId="3" type="noConversion"/>
  </si>
  <si>
    <t>党政事业单位公文写作</t>
    <phoneticPr fontId="3" type="noConversion"/>
  </si>
  <si>
    <t>客户具备一定的开发能力，需要部署大模型或开发AI应用</t>
    <phoneticPr fontId="3" type="noConversion"/>
  </si>
  <si>
    <t>产品形态</t>
    <phoneticPr fontId="3" type="noConversion"/>
  </si>
  <si>
    <t>5万元/3年</t>
    <phoneticPr fontId="3" type="noConversion"/>
  </si>
  <si>
    <t>4.8万元/年/套</t>
    <phoneticPr fontId="3" type="noConversion"/>
  </si>
  <si>
    <t>9.3万元/年（32B）
25.3万元/年（70B）</t>
    <phoneticPr fontId="3" type="noConversion"/>
  </si>
  <si>
    <t>合约期</t>
    <phoneticPr fontId="3" type="noConversion"/>
  </si>
  <si>
    <t>3年</t>
    <phoneticPr fontId="3" type="noConversion"/>
  </si>
  <si>
    <t>1年</t>
    <phoneticPr fontId="3" type="noConversion"/>
  </si>
  <si>
    <t>一次性买断软件授权</t>
    <phoneticPr fontId="3" type="noConversion"/>
  </si>
  <si>
    <t>支持包月付费、包年付费</t>
    <phoneticPr fontId="3" type="noConversion"/>
  </si>
  <si>
    <t>合约期满后
续费政策</t>
    <phoneticPr fontId="3" type="noConversion"/>
  </si>
  <si>
    <t>3.6万元/年</t>
    <phoneticPr fontId="3" type="noConversion"/>
  </si>
  <si>
    <t>无</t>
    <phoneticPr fontId="3" type="noConversion"/>
  </si>
  <si>
    <t>-</t>
    <phoneticPr fontId="3" type="noConversion"/>
  </si>
  <si>
    <t>-</t>
  </si>
  <si>
    <t>是否需要
额外服务器承载</t>
    <phoneticPr fontId="3" type="noConversion"/>
  </si>
  <si>
    <t>是</t>
  </si>
  <si>
    <t>否</t>
  </si>
  <si>
    <t>云主机
0.5万元/年</t>
    <phoneticPr fontId="3" type="noConversion"/>
  </si>
  <si>
    <t>1万元/年</t>
    <phoneticPr fontId="3" type="noConversion"/>
  </si>
  <si>
    <t>GPU云主机/智算一体机（见右侧资费）</t>
    <phoneticPr fontId="3" type="noConversion"/>
  </si>
  <si>
    <t>可额外选配
算力服务</t>
    <phoneticPr fontId="3" type="noConversion"/>
  </si>
  <si>
    <t>纯软件版（自研版）</t>
    <phoneticPr fontId="3" type="noConversion"/>
  </si>
  <si>
    <t xml:space="preserve">70B推理版：54万元/3年（省公司供货）
 32B/70B训推一体版：157.1万元/3年
（云能中心供货） 
671B训推一体版：337.1万元/3年
（云能中心供货）
</t>
    <phoneticPr fontId="3" type="noConversion"/>
  </si>
  <si>
    <r>
      <t xml:space="preserve">销售价格
</t>
    </r>
    <r>
      <rPr>
        <b/>
        <sz val="11"/>
        <color rgb="FFFF0000"/>
        <rFont val="等线"/>
        <charset val="134"/>
        <scheme val="minor"/>
      </rPr>
      <t>（底价）</t>
    </r>
    <phoneticPr fontId="3" type="noConversion"/>
  </si>
  <si>
    <t>70B推理版：18万元/年（省公司供货）
 32B/70B训推一体版：27万元/年
（云能中心供货） 
671B训推一体版：57万元/年
（云能中心供货）</t>
    <phoneticPr fontId="3" type="noConversion"/>
  </si>
  <si>
    <t>10.5万元
（含一年平台维保）</t>
    <phoneticPr fontId="3" type="noConversion"/>
  </si>
  <si>
    <t>17.5万元
（含一年平台维保）</t>
    <phoneticPr fontId="3" type="noConversion"/>
  </si>
  <si>
    <t>35万元
（含一年平台维保）</t>
    <phoneticPr fontId="3" type="noConversion"/>
  </si>
  <si>
    <t>附注：①支持将九天公文平台部署在客户自己的算力服务器上或者租用移动的GPU云主机、智算一体机，九天公文产品目前仅提供一次性买断软件授权的模式，包月按用户数计费的模式待省公司后续更新。
②平台对外测试版链接：http://36.137.243.191:30000/portal
可以向市级业务负责人申请单位的测试账号，用于向客户演示</t>
    <phoneticPr fontId="3" type="noConversion"/>
  </si>
  <si>
    <t>10.5万元（入门版14B）
17.5万元（增强版32B/70B）
35万元（满血版671B）</t>
    <phoneticPr fontId="3" type="noConversion"/>
  </si>
  <si>
    <t>模型部署服务</t>
    <phoneticPr fontId="3" type="noConversion"/>
  </si>
  <si>
    <t>模型调优服务</t>
    <phoneticPr fontId="3" type="noConversion"/>
  </si>
  <si>
    <t>14B模型部署：1万元
32B/70B模型部署：1.8万元
671B模型部署：2万元</t>
    <phoneticPr fontId="3" type="noConversion"/>
  </si>
  <si>
    <t>-</t>
    <phoneticPr fontId="3" type="noConversion"/>
  </si>
  <si>
    <t>按服务次数一次性收费</t>
    <phoneticPr fontId="3" type="noConversion"/>
  </si>
  <si>
    <t>14B模型调优：0.5万元
32B/70B模型调优：2万元
671B模型调优：3万元</t>
    <phoneticPr fontId="3" type="noConversion"/>
  </si>
  <si>
    <t>无</t>
    <phoneticPr fontId="3" type="noConversion"/>
  </si>
  <si>
    <t>组合营销政策：客户购买GPU云主机/智算一体机（合约期1年及以上），可免费赠送1年AI数字人（自研软件版）</t>
    <phoneticPr fontId="3" type="noConversion"/>
  </si>
  <si>
    <t>针对自购算力服务器的客户，开发能力不足，可提供DS模型部署、调优等驻场技术支撑服务</t>
    <phoneticPr fontId="3" type="noConversion"/>
  </si>
  <si>
    <t>技术驻场支撑服务</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</si>
</sst>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_ "/>
    <numFmt numFmtId="177" formatCode="0_ "/>
    <numFmt numFmtId="178" formatCode="\¥#,##0_);[Red]\(\¥#,##0\)"/>
    <numFmt numFmtId="179" formatCode="\¥#,##0.00_);[Red]\(\¥#,##0.00\)"/>
    <numFmt numFmtId="180" formatCode="&quot;￥&quot;#,##0.00_);[Red]\(&quot;￥&quot;#,##0.00\)"/>
  </numFmts>
  <fonts count="43">
    <font>
      <sz val="11"/>
      <color theme="1"/>
      <name val="等线"/>
      <family val="2"/>
      <charset val="134"/>
      <scheme val="minor"/>
    </font>
    <font>
      <sz val="11"/>
      <color rgb="FFFF0000"/>
      <name val="等线"/>
      <family val="2"/>
      <charset val="134"/>
      <scheme val="minor"/>
    </font>
    <font>
      <b/>
      <sz val="11"/>
      <color rgb="FFFFFFFF"/>
      <name val="微软雅黑"/>
      <family val="2"/>
      <charset val="134"/>
    </font>
    <font>
      <sz val="9"/>
      <name val="等线"/>
      <family val="2"/>
      <charset val="134"/>
      <scheme val="minor"/>
    </font>
    <font>
      <sz val="11"/>
      <color rgb="FF000000"/>
      <name val="微软雅黑"/>
      <family val="2"/>
      <charset val="134"/>
    </font>
    <font>
      <sz val="12"/>
      <name val="宋体"/>
      <family val="3"/>
      <charset val="134"/>
    </font>
    <font>
      <b/>
      <sz val="20"/>
      <name val="宋体"/>
      <family val="3"/>
      <charset val="134"/>
    </font>
    <font>
      <b/>
      <sz val="12"/>
      <color rgb="FF000000"/>
      <name val="宋体"/>
      <family val="3"/>
      <charset val="134"/>
    </font>
    <font>
      <sz val="9"/>
      <name val="等线"/>
      <family val="3"/>
      <charset val="134"/>
      <scheme val="minor"/>
    </font>
    <font>
      <sz val="12"/>
      <color rgb="FF000000"/>
      <name val="宋体"/>
      <family val="3"/>
      <charset val="134"/>
    </font>
    <font>
      <sz val="12"/>
      <color rgb="FF000000"/>
      <name val="等线"/>
      <family val="3"/>
      <charset val="134"/>
      <scheme val="minor"/>
    </font>
    <font>
      <sz val="11"/>
      <color rgb="FFFF0000"/>
      <name val="微软雅黑"/>
      <family val="2"/>
      <charset val="134"/>
    </font>
    <font>
      <sz val="11"/>
      <color rgb="FFFF0000"/>
      <name val="等线"/>
      <charset val="134"/>
      <scheme val="minor"/>
    </font>
    <font>
      <sz val="12"/>
      <color rgb="FFFF0000"/>
      <name val="宋体"/>
      <family val="3"/>
      <charset val="134"/>
    </font>
    <font>
      <b/>
      <sz val="11"/>
      <color rgb="FFFF0000"/>
      <name val="微软雅黑"/>
      <family val="2"/>
      <charset val="134"/>
    </font>
    <font>
      <sz val="11"/>
      <color theme="1"/>
      <name val="微软雅黑"/>
      <family val="2"/>
      <charset val="134"/>
    </font>
    <font>
      <b/>
      <sz val="10"/>
      <name val="宋体"/>
      <family val="3"/>
      <charset val="134"/>
    </font>
    <font>
      <sz val="10"/>
      <name val="宋体"/>
      <family val="3"/>
      <charset val="134"/>
    </font>
    <font>
      <sz val="9"/>
      <name val="微软雅黑"/>
      <family val="2"/>
      <charset val="134"/>
    </font>
    <font>
      <sz val="9"/>
      <color theme="1"/>
      <name val="宋体-简"/>
      <charset val="134"/>
    </font>
    <font>
      <sz val="9"/>
      <color theme="1"/>
      <name val="微软雅黑"/>
      <family val="2"/>
      <charset val="134"/>
    </font>
    <font>
      <sz val="10"/>
      <color theme="1"/>
      <name val="宋体"/>
      <family val="3"/>
      <charset val="134"/>
    </font>
    <font>
      <b/>
      <sz val="11"/>
      <color theme="1"/>
      <name val="等线"/>
      <family val="3"/>
      <charset val="134"/>
      <scheme val="minor"/>
    </font>
    <font>
      <b/>
      <sz val="11"/>
      <color rgb="FFFF0000"/>
      <name val="等线"/>
      <family val="3"/>
      <charset val="134"/>
      <scheme val="minor"/>
    </font>
    <font>
      <b/>
      <sz val="11"/>
      <color theme="1"/>
      <name val="等线"/>
      <charset val="134"/>
      <scheme val="minor"/>
    </font>
    <font>
      <b/>
      <sz val="11"/>
      <color theme="1"/>
      <name val="宋体"/>
      <family val="3"/>
      <charset val="134"/>
    </font>
    <font>
      <sz val="11"/>
      <color theme="1"/>
      <name val="方正仿宋_GB2312"/>
      <charset val="134"/>
    </font>
    <font>
      <sz val="11"/>
      <color theme="1"/>
      <name val="等线"/>
      <family val="3"/>
      <charset val="134"/>
      <scheme val="minor"/>
    </font>
    <font>
      <sz val="11"/>
      <color theme="1"/>
      <name val="宋体"/>
      <family val="3"/>
      <charset val="134"/>
    </font>
    <font>
      <b/>
      <sz val="11"/>
      <color theme="1"/>
      <name val="方正仿宋_GB2312"/>
      <charset val="134"/>
    </font>
    <font>
      <b/>
      <sz val="14"/>
      <color theme="1"/>
      <name val="微软雅黑"/>
      <family val="2"/>
      <charset val="134"/>
    </font>
    <font>
      <b/>
      <sz val="14"/>
      <name val="微软雅黑"/>
      <family val="2"/>
      <charset val="134"/>
    </font>
    <font>
      <b/>
      <sz val="11"/>
      <name val="微软雅黑"/>
      <family val="2"/>
      <charset val="134"/>
    </font>
    <font>
      <sz val="11"/>
      <name val="微软雅黑"/>
      <family val="2"/>
      <charset val="134"/>
    </font>
    <font>
      <b/>
      <sz val="11"/>
      <color rgb="FFFF0000"/>
      <name val="宋体"/>
      <family val="3"/>
      <charset val="134"/>
    </font>
    <font>
      <sz val="9"/>
      <color rgb="FFFF0000"/>
      <name val="宋体-简"/>
      <charset val="134"/>
    </font>
    <font>
      <b/>
      <sz val="11"/>
      <color rgb="FFFF0000"/>
      <name val="等线"/>
      <charset val="134"/>
      <scheme val="minor"/>
    </font>
    <font>
      <b/>
      <sz val="11"/>
      <color rgb="FFFF0000"/>
      <name val="等线"/>
      <family val="2"/>
      <charset val="134"/>
      <scheme val="minor"/>
    </font>
    <font>
      <b/>
      <sz val="12"/>
      <color rgb="FFFF0000"/>
      <name val="宋体"/>
      <family val="3"/>
      <charset val="134"/>
    </font>
    <font>
      <sz val="10"/>
      <color theme="1"/>
      <name val="宋体-简"/>
      <charset val="134"/>
    </font>
    <font>
      <sz val="10"/>
      <color rgb="FF000000"/>
      <name val="微软雅黑"/>
      <family val="2"/>
      <charset val="134"/>
    </font>
    <font>
      <b/>
      <sz val="11"/>
      <name val="等线"/>
      <charset val="134"/>
      <scheme val="minor"/>
    </font>
    <font>
      <b/>
      <sz val="14"/>
      <color rgb="FFFF0000"/>
      <name val="微软雅黑"/>
      <family val="2"/>
      <charset val="134"/>
    </font>
  </fonts>
  <fills count="8">
    <fill>
      <patternFill patternType="none"/>
    </fill>
    <fill>
      <patternFill patternType="gray125"/>
    </fill>
    <fill>
      <patternFill patternType="solid">
        <fgColor rgb="FF4F81BD"/>
        <bgColor indexed="64"/>
      </patternFill>
    </fill>
    <fill>
      <patternFill patternType="solid">
        <fgColor rgb="FFFFFF00"/>
        <bgColor indexed="64"/>
      </patternFill>
    </fill>
    <fill>
      <patternFill patternType="solid">
        <fgColor rgb="FF00B0F0"/>
        <bgColor indexed="64"/>
      </patternFill>
    </fill>
    <fill>
      <patternFill patternType="solid">
        <fgColor rgb="FFFFC000"/>
        <bgColor indexed="64"/>
      </patternFill>
    </fill>
    <fill>
      <patternFill patternType="solid">
        <fgColor theme="4" tint="0.59999389629810485"/>
        <bgColor indexed="64"/>
      </patternFill>
    </fill>
    <fill>
      <patternFill patternType="solid">
        <fgColor theme="5" tint="0.5999938962981048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alignment vertical="center"/>
    </xf>
    <xf numFmtId="0" fontId="5" fillId="0" borderId="0"/>
  </cellStyleXfs>
  <cellXfs count="158">
    <xf numFmtId="0" fontId="0" fillId="0" borderId="0" xfId="0">
      <alignment vertical="center"/>
    </xf>
    <xf numFmtId="0" fontId="7"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0" fontId="9" fillId="0" borderId="0" xfId="0" applyFont="1" applyFill="1" applyBorder="1" applyAlignment="1">
      <alignment horizontal="center" vertical="center" wrapText="1"/>
    </xf>
    <xf numFmtId="0" fontId="6" fillId="0" borderId="0" xfId="1" applyFont="1" applyFill="1" applyBorder="1" applyAlignment="1">
      <alignment horizontal="center" vertical="center"/>
    </xf>
    <xf numFmtId="0" fontId="7" fillId="0" borderId="0" xfId="0" applyFont="1" applyFill="1" applyBorder="1" applyAlignment="1">
      <alignment horizontal="center" vertical="center" wrapText="1"/>
    </xf>
    <xf numFmtId="0" fontId="17" fillId="0" borderId="1" xfId="0" applyFont="1" applyFill="1" applyBorder="1" applyAlignment="1">
      <alignment horizontal="center" vertical="center"/>
    </xf>
    <xf numFmtId="49" fontId="19" fillId="0" borderId="1" xfId="0" applyNumberFormat="1" applyFont="1" applyFill="1" applyBorder="1" applyAlignment="1" applyProtection="1">
      <alignment horizontal="left" vertical="center" wrapText="1"/>
      <protection hidden="1"/>
    </xf>
    <xf numFmtId="49" fontId="18" fillId="0" borderId="1" xfId="0" applyNumberFormat="1" applyFont="1" applyFill="1" applyBorder="1" applyAlignment="1" applyProtection="1">
      <alignment horizontal="left" vertical="center" wrapText="1"/>
      <protection hidden="1"/>
    </xf>
    <xf numFmtId="0" fontId="20" fillId="0" borderId="1" xfId="0" applyFont="1" applyBorder="1" applyAlignment="1" applyProtection="1">
      <alignment horizontal="center" vertical="center" wrapText="1"/>
      <protection hidden="1"/>
    </xf>
    <xf numFmtId="49" fontId="20" fillId="0" borderId="1" xfId="0" applyNumberFormat="1" applyFont="1" applyFill="1" applyBorder="1" applyAlignment="1" applyProtection="1">
      <alignment horizontal="left" vertical="center" wrapText="1"/>
      <protection hidden="1"/>
    </xf>
    <xf numFmtId="0" fontId="21" fillId="0" borderId="1" xfId="0" applyFont="1" applyFill="1" applyBorder="1" applyAlignment="1">
      <alignment horizontal="center" vertical="center"/>
    </xf>
    <xf numFmtId="0" fontId="22" fillId="4" borderId="1" xfId="0" applyFont="1" applyFill="1" applyBorder="1" applyAlignment="1">
      <alignment horizontal="center" vertical="center"/>
    </xf>
    <xf numFmtId="0" fontId="0" fillId="0" borderId="0" xfId="0" applyFont="1" applyFill="1" applyAlignment="1">
      <alignment vertical="center"/>
    </xf>
    <xf numFmtId="0" fontId="23" fillId="0" borderId="0" xfId="0" applyFont="1" applyFill="1" applyAlignment="1">
      <alignment vertical="center"/>
    </xf>
    <xf numFmtId="0" fontId="18" fillId="0" borderId="1" xfId="0" applyFont="1" applyFill="1" applyBorder="1" applyAlignment="1" applyProtection="1">
      <alignment horizontal="left" vertical="center" wrapText="1"/>
      <protection hidden="1"/>
    </xf>
    <xf numFmtId="0" fontId="20" fillId="0" borderId="1" xfId="0" applyFont="1" applyFill="1" applyBorder="1" applyAlignment="1" applyProtection="1">
      <alignment horizontal="center" vertical="center" wrapText="1"/>
      <protection hidden="1"/>
    </xf>
    <xf numFmtId="0" fontId="0" fillId="0" borderId="0" xfId="0" applyAlignment="1">
      <alignment vertical="center"/>
    </xf>
    <xf numFmtId="49" fontId="18" fillId="0" borderId="1" xfId="0" applyNumberFormat="1" applyFont="1" applyFill="1" applyBorder="1" applyAlignment="1" applyProtection="1">
      <alignment horizontal="center" vertical="center" wrapText="1"/>
      <protection hidden="1"/>
    </xf>
    <xf numFmtId="0" fontId="18" fillId="0" borderId="1" xfId="0" applyFont="1" applyFill="1" applyBorder="1" applyAlignment="1" applyProtection="1">
      <alignment horizontal="center" vertical="center" wrapText="1"/>
      <protection hidden="1"/>
    </xf>
    <xf numFmtId="0" fontId="25" fillId="0" borderId="0" xfId="0" applyFont="1">
      <alignment vertical="center"/>
    </xf>
    <xf numFmtId="0" fontId="0" fillId="3" borderId="1" xfId="0" applyFill="1" applyBorder="1" applyAlignment="1">
      <alignment horizontal="center" vertical="center"/>
    </xf>
    <xf numFmtId="0" fontId="26" fillId="0" borderId="1" xfId="0" applyFont="1" applyBorder="1" applyAlignment="1">
      <alignment horizontal="center" vertical="center" wrapText="1"/>
    </xf>
    <xf numFmtId="0" fontId="26" fillId="0" borderId="1" xfId="0" applyFont="1" applyBorder="1" applyAlignment="1">
      <alignment horizontal="center" vertical="center"/>
    </xf>
    <xf numFmtId="0" fontId="28" fillId="0" borderId="1" xfId="0" applyFont="1" applyBorder="1" applyAlignment="1">
      <alignment horizontal="center" vertical="center"/>
    </xf>
    <xf numFmtId="0" fontId="0" fillId="6" borderId="1" xfId="0" applyFill="1" applyBorder="1" applyAlignment="1">
      <alignment horizontal="center" vertical="center"/>
    </xf>
    <xf numFmtId="0" fontId="0" fillId="0" borderId="1" xfId="0" applyFont="1" applyBorder="1" applyAlignment="1">
      <alignment horizontal="center" vertical="center" wrapText="1"/>
    </xf>
    <xf numFmtId="0" fontId="0" fillId="0" borderId="1" xfId="0" applyFont="1" applyBorder="1" applyAlignment="1">
      <alignment horizontal="center" vertical="center"/>
    </xf>
    <xf numFmtId="177" fontId="0" fillId="0" borderId="1" xfId="0" applyNumberFormat="1" applyBorder="1" applyAlignment="1">
      <alignment horizontal="center" vertical="center"/>
    </xf>
    <xf numFmtId="0" fontId="29" fillId="5" borderId="1" xfId="0" applyFont="1" applyFill="1" applyBorder="1" applyAlignment="1">
      <alignment horizontal="center" vertical="center"/>
    </xf>
    <xf numFmtId="0" fontId="0" fillId="0" borderId="1" xfId="0" applyBorder="1" applyAlignment="1">
      <alignment horizontal="center" vertical="center"/>
    </xf>
    <xf numFmtId="0" fontId="29" fillId="5" borderId="1" xfId="0" applyFont="1" applyFill="1" applyBorder="1" applyAlignment="1">
      <alignment horizontal="center" vertical="center"/>
    </xf>
    <xf numFmtId="0" fontId="32" fillId="0" borderId="1" xfId="0" applyFont="1" applyFill="1" applyBorder="1" applyAlignment="1">
      <alignment horizontal="center" vertical="center" wrapText="1"/>
    </xf>
    <xf numFmtId="178" fontId="32" fillId="0" borderId="1" xfId="0" applyNumberFormat="1" applyFont="1" applyFill="1" applyBorder="1" applyAlignment="1">
      <alignment horizontal="center" vertical="center" wrapText="1"/>
    </xf>
    <xf numFmtId="179" fontId="32" fillId="0" borderId="1" xfId="0" applyNumberFormat="1" applyFont="1" applyFill="1" applyBorder="1" applyAlignment="1">
      <alignment horizontal="center" vertical="center" wrapText="1"/>
    </xf>
    <xf numFmtId="0" fontId="33" fillId="0" borderId="1" xfId="0" applyFont="1" applyFill="1" applyBorder="1" applyAlignment="1">
      <alignment horizontal="center" vertical="center" wrapText="1"/>
    </xf>
    <xf numFmtId="0" fontId="33" fillId="0" borderId="1" xfId="0" applyFont="1" applyFill="1" applyBorder="1" applyAlignment="1">
      <alignment horizontal="left" vertical="center" wrapText="1"/>
    </xf>
    <xf numFmtId="9" fontId="33" fillId="0" borderId="1" xfId="0" applyNumberFormat="1" applyFont="1" applyFill="1" applyBorder="1" applyAlignment="1">
      <alignment horizontal="center" vertical="center" wrapText="1"/>
    </xf>
    <xf numFmtId="178" fontId="33" fillId="0" borderId="1" xfId="0" applyNumberFormat="1" applyFont="1" applyFill="1" applyBorder="1" applyAlignment="1">
      <alignment horizontal="center" vertical="center" wrapText="1"/>
    </xf>
    <xf numFmtId="178" fontId="33" fillId="0" borderId="1" xfId="0" applyNumberFormat="1" applyFont="1" applyFill="1" applyBorder="1" applyAlignment="1">
      <alignment horizontal="center" vertical="center"/>
    </xf>
    <xf numFmtId="0" fontId="11" fillId="0" borderId="1" xfId="0" applyFont="1" applyFill="1" applyBorder="1" applyAlignment="1"/>
    <xf numFmtId="0" fontId="11" fillId="0" borderId="1" xfId="0" applyFont="1" applyFill="1" applyBorder="1" applyAlignment="1">
      <alignment horizontal="left" vertical="center"/>
    </xf>
    <xf numFmtId="0" fontId="11" fillId="0" borderId="1" xfId="0" applyFont="1" applyFill="1" applyBorder="1" applyAlignment="1">
      <alignment wrapText="1"/>
    </xf>
    <xf numFmtId="0" fontId="11" fillId="0" borderId="1" xfId="0" applyFont="1" applyFill="1" applyBorder="1" applyAlignment="1">
      <alignment horizontal="center"/>
    </xf>
    <xf numFmtId="178" fontId="11" fillId="0" borderId="1" xfId="0" applyNumberFormat="1" applyFont="1" applyFill="1" applyBorder="1" applyAlignment="1"/>
    <xf numFmtId="178" fontId="32" fillId="0" borderId="1" xfId="0" applyNumberFormat="1" applyFont="1" applyFill="1" applyBorder="1" applyAlignment="1">
      <alignment horizontal="center"/>
    </xf>
    <xf numFmtId="0" fontId="11" fillId="0" borderId="1" xfId="0" applyFont="1" applyFill="1" applyBorder="1" applyAlignment="1">
      <alignment horizontal="left"/>
    </xf>
    <xf numFmtId="0" fontId="11" fillId="0" borderId="1" xfId="0" applyFont="1" applyFill="1" applyBorder="1" applyAlignment="1">
      <alignment horizontal="center" vertical="center" wrapText="1"/>
    </xf>
    <xf numFmtId="9" fontId="11" fillId="0" borderId="1" xfId="0" applyNumberFormat="1" applyFont="1" applyFill="1" applyBorder="1" applyAlignment="1">
      <alignment horizontal="center" vertical="center" wrapText="1"/>
    </xf>
    <xf numFmtId="180" fontId="11" fillId="0" borderId="1" xfId="0" applyNumberFormat="1" applyFont="1" applyFill="1" applyBorder="1" applyAlignment="1">
      <alignment horizontal="left"/>
    </xf>
    <xf numFmtId="178" fontId="11" fillId="0" borderId="1" xfId="0" applyNumberFormat="1" applyFont="1" applyFill="1" applyBorder="1" applyAlignment="1">
      <alignment horizontal="center" vertical="center" wrapText="1"/>
    </xf>
    <xf numFmtId="0" fontId="15" fillId="0" borderId="1" xfId="0" applyFont="1" applyFill="1" applyBorder="1" applyAlignment="1">
      <alignment horizontal="center" vertical="center"/>
    </xf>
    <xf numFmtId="0" fontId="11" fillId="0" borderId="1" xfId="0" applyFont="1" applyFill="1" applyBorder="1" applyAlignment="1">
      <alignment horizontal="left" vertical="center" wrapText="1"/>
    </xf>
    <xf numFmtId="0" fontId="22" fillId="4" borderId="1" xfId="0" applyFont="1" applyFill="1" applyBorder="1" applyAlignment="1">
      <alignment horizontal="center" vertical="center" wrapText="1"/>
    </xf>
    <xf numFmtId="0" fontId="0" fillId="0" borderId="0" xfId="0" applyFill="1">
      <alignment vertical="center"/>
    </xf>
    <xf numFmtId="0" fontId="0" fillId="0" borderId="1" xfId="0" applyBorder="1" applyAlignment="1">
      <alignment horizontal="center" vertical="center"/>
    </xf>
    <xf numFmtId="0" fontId="7" fillId="0" borderId="1" xfId="0" applyFont="1" applyFill="1" applyBorder="1" applyAlignment="1">
      <alignment horizontal="center" vertical="center"/>
    </xf>
    <xf numFmtId="0" fontId="9"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1" fillId="0" borderId="0" xfId="0" applyFont="1" applyFill="1" applyBorder="1" applyAlignment="1">
      <alignment horizontal="center" vertical="center"/>
    </xf>
    <xf numFmtId="0" fontId="0" fillId="0" borderId="1" xfId="0" applyBorder="1" applyAlignment="1">
      <alignment horizontal="center" vertical="center" wrapText="1"/>
    </xf>
    <xf numFmtId="9" fontId="9" fillId="0" borderId="1" xfId="0" applyNumberFormat="1" applyFont="1" applyFill="1" applyBorder="1" applyAlignment="1">
      <alignment horizontal="center" vertical="center" wrapText="1"/>
    </xf>
    <xf numFmtId="0" fontId="38" fillId="3" borderId="1" xfId="0" applyFont="1" applyFill="1" applyBorder="1" applyAlignment="1">
      <alignment horizontal="center" vertical="center" wrapText="1"/>
    </xf>
    <xf numFmtId="0" fontId="0" fillId="7" borderId="1" xfId="0" applyFill="1" applyBorder="1" applyAlignment="1">
      <alignment horizontal="center" vertical="center"/>
    </xf>
    <xf numFmtId="49" fontId="39" fillId="0" borderId="1" xfId="0" applyNumberFormat="1" applyFont="1" applyFill="1" applyBorder="1" applyAlignment="1" applyProtection="1">
      <alignment horizontal="left" vertical="center" wrapText="1"/>
      <protection hidden="1"/>
    </xf>
    <xf numFmtId="0" fontId="25" fillId="3" borderId="1" xfId="0" applyFont="1" applyFill="1" applyBorder="1" applyAlignment="1">
      <alignment horizontal="center" vertical="center"/>
    </xf>
    <xf numFmtId="0" fontId="24" fillId="3" borderId="1" xfId="0" applyFont="1" applyFill="1" applyBorder="1" applyAlignment="1">
      <alignment horizontal="center" vertical="center"/>
    </xf>
    <xf numFmtId="0" fontId="24"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33" fillId="0" borderId="1" xfId="0" applyFont="1" applyFill="1" applyBorder="1" applyAlignment="1">
      <alignment horizontal="left" vertical="center"/>
    </xf>
    <xf numFmtId="0" fontId="33" fillId="0" borderId="1" xfId="0" applyFont="1" applyFill="1" applyBorder="1" applyAlignment="1">
      <alignment vertical="center" wrapText="1"/>
    </xf>
    <xf numFmtId="0" fontId="33" fillId="0" borderId="1" xfId="0" applyFont="1" applyFill="1" applyBorder="1" applyAlignment="1">
      <alignment horizontal="center" vertical="center"/>
    </xf>
    <xf numFmtId="0" fontId="30" fillId="0" borderId="1" xfId="0" applyFont="1" applyFill="1" applyBorder="1" applyAlignment="1">
      <alignment horizontal="center" vertical="center" wrapText="1"/>
    </xf>
    <xf numFmtId="0" fontId="11" fillId="0" borderId="1" xfId="0" applyFont="1" applyFill="1" applyBorder="1" applyAlignment="1">
      <alignment horizontal="center" vertical="center"/>
    </xf>
    <xf numFmtId="178" fontId="32" fillId="0" borderId="1" xfId="0" applyNumberFormat="1" applyFont="1" applyFill="1" applyBorder="1" applyAlignment="1">
      <alignment horizontal="center" vertical="center"/>
    </xf>
    <xf numFmtId="178" fontId="11" fillId="0" borderId="1" xfId="0" applyNumberFormat="1" applyFont="1" applyFill="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40" fillId="0" borderId="1" xfId="0" applyFont="1" applyBorder="1" applyAlignment="1">
      <alignment horizontal="center" vertical="center" wrapText="1" readingOrder="1"/>
    </xf>
    <xf numFmtId="0" fontId="41" fillId="6" borderId="1" xfId="0" applyFont="1" applyFill="1" applyBorder="1" applyAlignment="1">
      <alignment horizontal="center" vertical="center"/>
    </xf>
    <xf numFmtId="0" fontId="24" fillId="6" borderId="1" xfId="0" applyFont="1" applyFill="1" applyBorder="1" applyAlignment="1">
      <alignment horizontal="center" vertical="center"/>
    </xf>
    <xf numFmtId="0" fontId="24" fillId="6" borderId="1" xfId="0" applyFont="1" applyFill="1" applyBorder="1" applyAlignment="1">
      <alignment horizontal="center" vertical="center" wrapText="1"/>
    </xf>
    <xf numFmtId="0" fontId="0" fillId="0" borderId="1" xfId="0" applyBorder="1" applyAlignment="1">
      <alignment horizontal="center" vertical="center" wrapText="1"/>
    </xf>
    <xf numFmtId="0" fontId="41" fillId="6" borderId="1" xfId="0" applyFont="1" applyFill="1" applyBorder="1" applyAlignment="1">
      <alignment horizontal="center" vertical="center"/>
    </xf>
    <xf numFmtId="0" fontId="0" fillId="0" borderId="1" xfId="0" applyBorder="1" applyAlignment="1">
      <alignment horizontal="center" vertical="center"/>
    </xf>
    <xf numFmtId="0" fontId="0" fillId="0" borderId="1" xfId="0" applyBorder="1" applyAlignment="1">
      <alignment vertical="center" wrapText="1"/>
    </xf>
    <xf numFmtId="0" fontId="0" fillId="0" borderId="6" xfId="0" applyBorder="1" applyAlignment="1">
      <alignment horizontal="center" vertical="center"/>
    </xf>
    <xf numFmtId="0" fontId="0" fillId="0" borderId="7" xfId="0" applyBorder="1" applyAlignment="1">
      <alignment horizontal="center" vertical="center"/>
    </xf>
    <xf numFmtId="0" fontId="40" fillId="0" borderId="6" xfId="0" applyFont="1" applyBorder="1" applyAlignment="1">
      <alignment horizontal="center" vertical="center" wrapText="1" readingOrder="1"/>
    </xf>
    <xf numFmtId="0" fontId="40" fillId="0" borderId="7" xfId="0" applyFont="1" applyBorder="1" applyAlignment="1">
      <alignment horizontal="center" vertical="center" wrapText="1" readingOrder="1"/>
    </xf>
    <xf numFmtId="0" fontId="24" fillId="0" borderId="0" xfId="0" applyFont="1" applyAlignment="1">
      <alignment horizontal="center" vertical="center" wrapText="1"/>
    </xf>
    <xf numFmtId="0" fontId="24" fillId="0" borderId="0" xfId="0" applyFont="1" applyAlignment="1">
      <alignment horizontal="center" vertical="center"/>
    </xf>
    <xf numFmtId="0" fontId="41" fillId="6" borderId="1" xfId="0" applyFont="1" applyFill="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15" fillId="0" borderId="1" xfId="0" applyFont="1" applyFill="1" applyBorder="1" applyAlignment="1">
      <alignment horizontal="left" vertical="center"/>
    </xf>
    <xf numFmtId="0" fontId="30" fillId="0" borderId="1" xfId="0" applyFont="1" applyFill="1" applyBorder="1" applyAlignment="1">
      <alignment horizontal="center" vertical="center" wrapText="1"/>
    </xf>
    <xf numFmtId="0" fontId="31" fillId="0" borderId="1" xfId="0" applyFont="1" applyFill="1" applyBorder="1" applyAlignment="1">
      <alignment horizontal="left" vertical="center" wrapText="1"/>
    </xf>
    <xf numFmtId="0" fontId="14" fillId="0" borderId="6" xfId="0" applyFont="1" applyFill="1" applyBorder="1" applyAlignment="1">
      <alignment horizontal="left" vertical="center"/>
    </xf>
    <xf numFmtId="0" fontId="14" fillId="0" borderId="2" xfId="0" applyFont="1" applyFill="1" applyBorder="1" applyAlignment="1">
      <alignment horizontal="left" vertical="center"/>
    </xf>
    <xf numFmtId="0" fontId="14" fillId="0" borderId="7" xfId="0" applyFont="1" applyFill="1" applyBorder="1" applyAlignment="1">
      <alignment horizontal="left" vertical="center"/>
    </xf>
    <xf numFmtId="0" fontId="42" fillId="3" borderId="6" xfId="0" applyFont="1" applyFill="1" applyBorder="1" applyAlignment="1">
      <alignment horizontal="center" vertical="center" wrapText="1"/>
    </xf>
    <xf numFmtId="0" fontId="42" fillId="3" borderId="2" xfId="0" applyFont="1" applyFill="1" applyBorder="1" applyAlignment="1">
      <alignment horizontal="center" vertical="center" wrapText="1"/>
    </xf>
    <xf numFmtId="0" fontId="42" fillId="3" borderId="7"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14" fillId="0" borderId="5" xfId="0" applyFont="1" applyFill="1" applyBorder="1" applyAlignment="1">
      <alignment horizontal="center" vertical="center" wrapText="1"/>
    </xf>
    <xf numFmtId="0" fontId="24" fillId="3" borderId="1" xfId="0" applyFont="1" applyFill="1" applyBorder="1" applyAlignment="1">
      <alignment horizontal="center" vertical="center"/>
    </xf>
    <xf numFmtId="0" fontId="25" fillId="3" borderId="6" xfId="0" applyFont="1" applyFill="1" applyBorder="1" applyAlignment="1">
      <alignment horizontal="center" vertical="center"/>
    </xf>
    <xf numFmtId="0" fontId="25" fillId="3" borderId="2" xfId="0" applyFont="1" applyFill="1" applyBorder="1" applyAlignment="1">
      <alignment horizontal="center" vertical="center"/>
    </xf>
    <xf numFmtId="0" fontId="25" fillId="3" borderId="7" xfId="0" applyFont="1" applyFill="1" applyBorder="1" applyAlignment="1">
      <alignment horizontal="center" vertical="center"/>
    </xf>
    <xf numFmtId="0" fontId="24" fillId="0" borderId="1" xfId="0" applyFont="1" applyFill="1" applyBorder="1" applyAlignment="1">
      <alignment horizontal="center" vertical="center" wrapText="1"/>
    </xf>
    <xf numFmtId="0" fontId="0" fillId="0" borderId="1" xfId="0" applyBorder="1" applyAlignment="1">
      <alignment horizontal="left" vertical="top" wrapText="1"/>
    </xf>
    <xf numFmtId="0" fontId="0" fillId="0" borderId="1" xfId="0" applyBorder="1" applyAlignment="1">
      <alignment horizontal="left" vertical="top"/>
    </xf>
    <xf numFmtId="0" fontId="25" fillId="3" borderId="1" xfId="0" applyFont="1" applyFill="1" applyBorder="1" applyAlignment="1">
      <alignment horizontal="center" vertical="center" wrapText="1"/>
    </xf>
    <xf numFmtId="0" fontId="25" fillId="3" borderId="1" xfId="0" applyFont="1" applyFill="1" applyBorder="1" applyAlignment="1">
      <alignment horizontal="center" vertical="center"/>
    </xf>
    <xf numFmtId="0" fontId="0" fillId="3" borderId="1" xfId="0" applyFill="1" applyBorder="1" applyAlignment="1">
      <alignment horizontal="center" vertical="center" wrapText="1"/>
    </xf>
    <xf numFmtId="0" fontId="0" fillId="3" borderId="1" xfId="0" applyFill="1" applyBorder="1" applyAlignment="1">
      <alignment horizontal="center" vertical="center"/>
    </xf>
    <xf numFmtId="0" fontId="0" fillId="0" borderId="1" xfId="0" applyFill="1" applyBorder="1" applyAlignment="1">
      <alignment horizontal="center" vertical="center" wrapText="1"/>
    </xf>
    <xf numFmtId="0" fontId="2" fillId="2" borderId="1" xfId="0" applyFont="1" applyFill="1" applyBorder="1" applyAlignment="1">
      <alignment horizontal="center" vertical="center" wrapText="1" readingOrder="1"/>
    </xf>
    <xf numFmtId="0" fontId="7" fillId="0" borderId="1" xfId="0" applyFont="1" applyFill="1" applyBorder="1" applyAlignment="1">
      <alignment horizontal="center" vertical="center"/>
    </xf>
    <xf numFmtId="0" fontId="4" fillId="0" borderId="1" xfId="0" applyFont="1" applyBorder="1" applyAlignment="1">
      <alignment horizontal="center" vertical="center" wrapText="1" readingOrder="1"/>
    </xf>
    <xf numFmtId="0" fontId="9"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6" fillId="0" borderId="1" xfId="1" applyFont="1" applyFill="1" applyBorder="1" applyAlignment="1">
      <alignment horizontal="center" vertical="center"/>
    </xf>
    <xf numFmtId="0" fontId="37" fillId="3" borderId="6" xfId="0" applyFont="1" applyFill="1" applyBorder="1" applyAlignment="1">
      <alignment horizontal="center" vertical="center"/>
    </xf>
    <xf numFmtId="0" fontId="37" fillId="3" borderId="2" xfId="0" applyFont="1" applyFill="1" applyBorder="1" applyAlignment="1">
      <alignment horizontal="center" vertical="center"/>
    </xf>
    <xf numFmtId="0" fontId="37" fillId="3" borderId="7" xfId="0" applyFont="1" applyFill="1" applyBorder="1" applyAlignment="1">
      <alignment horizontal="center" vertical="center"/>
    </xf>
    <xf numFmtId="0" fontId="37" fillId="3" borderId="1" xfId="0" applyFont="1" applyFill="1" applyBorder="1" applyAlignment="1">
      <alignment horizontal="center" vertical="center"/>
    </xf>
    <xf numFmtId="0" fontId="6" fillId="0" borderId="6" xfId="1" applyFont="1" applyFill="1" applyBorder="1" applyAlignment="1">
      <alignment horizontal="center" vertical="center"/>
    </xf>
    <xf numFmtId="0" fontId="6" fillId="0" borderId="2" xfId="1" applyFont="1" applyFill="1" applyBorder="1" applyAlignment="1">
      <alignment horizontal="center" vertical="center"/>
    </xf>
    <xf numFmtId="0" fontId="6" fillId="0" borderId="7" xfId="1" applyFont="1" applyFill="1" applyBorder="1" applyAlignment="1">
      <alignment horizontal="center" vertical="center"/>
    </xf>
    <xf numFmtId="0" fontId="16" fillId="0" borderId="3" xfId="0" applyFont="1" applyFill="1" applyBorder="1" applyAlignment="1">
      <alignment horizontal="center" vertical="center"/>
    </xf>
    <xf numFmtId="0" fontId="16" fillId="0" borderId="5" xfId="0" applyFont="1" applyFill="1" applyBorder="1" applyAlignment="1">
      <alignment horizontal="center" vertical="center"/>
    </xf>
    <xf numFmtId="0" fontId="24" fillId="0" borderId="1" xfId="0" applyFont="1" applyFill="1" applyBorder="1" applyAlignment="1">
      <alignment horizontal="center" vertical="center"/>
    </xf>
    <xf numFmtId="49" fontId="18" fillId="0" borderId="1" xfId="0" applyNumberFormat="1" applyFont="1" applyFill="1" applyBorder="1" applyAlignment="1" applyProtection="1">
      <alignment horizontal="center" vertical="center" wrapText="1"/>
      <protection hidden="1"/>
    </xf>
    <xf numFmtId="0" fontId="16" fillId="0" borderId="1" xfId="0" applyFont="1" applyFill="1" applyBorder="1" applyAlignment="1">
      <alignment horizontal="center" vertical="center"/>
    </xf>
    <xf numFmtId="0" fontId="20" fillId="0" borderId="1" xfId="0" applyFont="1" applyFill="1" applyBorder="1" applyAlignment="1" applyProtection="1">
      <alignment horizontal="center" vertical="center" wrapText="1"/>
      <protection hidden="1"/>
    </xf>
    <xf numFmtId="176" fontId="22" fillId="4" borderId="6" xfId="0" applyNumberFormat="1" applyFont="1" applyFill="1" applyBorder="1" applyAlignment="1">
      <alignment horizontal="center" vertical="center"/>
    </xf>
    <xf numFmtId="176" fontId="22" fillId="4" borderId="2" xfId="0" applyNumberFormat="1" applyFont="1" applyFill="1" applyBorder="1" applyAlignment="1">
      <alignment horizontal="center" vertical="center"/>
    </xf>
    <xf numFmtId="176" fontId="22" fillId="4" borderId="7" xfId="0" applyNumberFormat="1" applyFont="1" applyFill="1" applyBorder="1" applyAlignment="1">
      <alignment horizontal="center" vertical="center"/>
    </xf>
    <xf numFmtId="176" fontId="22" fillId="4" borderId="1" xfId="0" applyNumberFormat="1" applyFont="1" applyFill="1" applyBorder="1" applyAlignment="1">
      <alignment horizontal="center" vertical="center"/>
    </xf>
    <xf numFmtId="0" fontId="18" fillId="0" borderId="1" xfId="0" applyFont="1" applyFill="1" applyBorder="1" applyAlignment="1" applyProtection="1">
      <alignment horizontal="center" vertical="center" wrapText="1"/>
      <protection hidden="1"/>
    </xf>
    <xf numFmtId="0" fontId="25" fillId="0" borderId="1" xfId="0" applyFont="1" applyBorder="1" applyAlignment="1">
      <alignment horizontal="center" vertical="center" wrapText="1"/>
    </xf>
    <xf numFmtId="0" fontId="24" fillId="0" borderId="3" xfId="0" applyFont="1" applyFill="1" applyBorder="1" applyAlignment="1">
      <alignment horizontal="center" vertical="center"/>
    </xf>
    <xf numFmtId="0" fontId="24" fillId="0" borderId="5" xfId="0" applyFont="1" applyFill="1" applyBorder="1" applyAlignment="1">
      <alignment horizontal="center" vertical="center"/>
    </xf>
    <xf numFmtId="0" fontId="25" fillId="0" borderId="3" xfId="0" applyFont="1" applyFill="1" applyBorder="1" applyAlignment="1">
      <alignment horizontal="center" vertical="center"/>
    </xf>
    <xf numFmtId="0" fontId="25" fillId="0" borderId="5" xfId="0" applyFont="1" applyFill="1" applyBorder="1" applyAlignment="1">
      <alignment horizontal="center" vertical="center"/>
    </xf>
    <xf numFmtId="0" fontId="25" fillId="0" borderId="3"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1" xfId="0" applyFont="1" applyFill="1" applyBorder="1" applyAlignment="1">
      <alignment horizontal="center" vertical="center"/>
    </xf>
    <xf numFmtId="0" fontId="25" fillId="0" borderId="1" xfId="0" applyFont="1"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29" fillId="5" borderId="1" xfId="0" applyFont="1" applyFill="1" applyBorder="1" applyAlignment="1">
      <alignment horizontal="center" vertical="center"/>
    </xf>
    <xf numFmtId="0" fontId="27" fillId="0" borderId="1" xfId="0" applyFont="1" applyBorder="1" applyAlignment="1">
      <alignment horizontal="center" vertical="center"/>
    </xf>
    <xf numFmtId="0" fontId="27" fillId="0" borderId="1" xfId="0" applyFont="1" applyBorder="1" applyAlignment="1">
      <alignment horizontal="center" vertical="center" wrapText="1"/>
    </xf>
  </cellXfs>
  <cellStyles count="2">
    <cellStyle name="常规" xfId="0" builtinId="0"/>
    <cellStyle name="常规_Sheet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8.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xdr:from>
      <xdr:col>4</xdr:col>
      <xdr:colOff>209550</xdr:colOff>
      <xdr:row>4</xdr:row>
      <xdr:rowOff>0</xdr:rowOff>
    </xdr:from>
    <xdr:to>
      <xdr:col>5</xdr:col>
      <xdr:colOff>0</xdr:colOff>
      <xdr:row>4</xdr:row>
      <xdr:rowOff>0</xdr:rowOff>
    </xdr:to>
    <xdr:grpSp>
      <xdr:nvGrpSpPr>
        <xdr:cNvPr id="13" name="组合 12"/>
        <xdr:cNvGrpSpPr/>
      </xdr:nvGrpSpPr>
      <xdr:grpSpPr>
        <a:xfrm>
          <a:off x="12439650" y="4895850"/>
          <a:ext cx="3133725" cy="0"/>
          <a:chOff x="805173" y="1209060"/>
          <a:chExt cx="2641602" cy="2329545"/>
        </a:xfrm>
      </xdr:grpSpPr>
      <xdr:pic>
        <xdr:nvPicPr>
          <xdr:cNvPr id="14" name="图片 13"/>
          <xdr:cNvPicPr>
            <a:picLocks noChangeAspect="1"/>
          </xdr:cNvPicPr>
        </xdr:nvPicPr>
        <xdr:blipFill>
          <a:blip xmlns:r="http://schemas.openxmlformats.org/officeDocument/2006/relationships" r:embed="rId1"/>
          <a:stretch>
            <a:fillRect/>
          </a:stretch>
        </xdr:blipFill>
        <xdr:spPr>
          <a:xfrm>
            <a:off x="805173" y="1209060"/>
            <a:ext cx="2641602" cy="2329545"/>
          </a:xfrm>
          <a:prstGeom prst="rect">
            <a:avLst/>
          </a:prstGeom>
        </xdr:spPr>
      </xdr:pic>
      <xdr:pic>
        <xdr:nvPicPr>
          <xdr:cNvPr id="15" name="图片 14"/>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56961" y="2756439"/>
            <a:ext cx="1482149" cy="492073"/>
          </a:xfrm>
          <a:prstGeom prst="rect">
            <a:avLst/>
          </a:prstGeom>
        </xdr:spPr>
      </xdr:pic>
    </xdr:grpSp>
    <xdr:clientData/>
  </xdr:twoCellAnchor>
  <xdr:twoCellAnchor editAs="oneCell">
    <xdr:from>
      <xdr:col>1</xdr:col>
      <xdr:colOff>504825</xdr:colOff>
      <xdr:row>3</xdr:row>
      <xdr:rowOff>66675</xdr:rowOff>
    </xdr:from>
    <xdr:to>
      <xdr:col>1</xdr:col>
      <xdr:colOff>2209800</xdr:colOff>
      <xdr:row>3</xdr:row>
      <xdr:rowOff>3152043</xdr:rowOff>
    </xdr:to>
    <xdr:pic>
      <xdr:nvPicPr>
        <xdr:cNvPr id="16" name="图片 15"/>
        <xdr:cNvPicPr>
          <a:picLocks noChangeAspect="1"/>
        </xdr:cNvPicPr>
      </xdr:nvPicPr>
      <xdr:blipFill>
        <a:blip xmlns:r="http://schemas.openxmlformats.org/officeDocument/2006/relationships" r:embed="rId3"/>
        <a:srcRect t="5704"/>
        <a:stretch>
          <a:fillRect/>
        </a:stretch>
      </xdr:blipFill>
      <xdr:spPr>
        <a:xfrm>
          <a:off x="2609850" y="1666875"/>
          <a:ext cx="1704975" cy="3085368"/>
        </a:xfrm>
        <a:prstGeom prst="rect">
          <a:avLst/>
        </a:prstGeom>
      </xdr:spPr>
    </xdr:pic>
    <xdr:clientData/>
  </xdr:twoCellAnchor>
  <xdr:twoCellAnchor editAs="oneCell">
    <xdr:from>
      <xdr:col>2</xdr:col>
      <xdr:colOff>266700</xdr:colOff>
      <xdr:row>3</xdr:row>
      <xdr:rowOff>66675</xdr:rowOff>
    </xdr:from>
    <xdr:to>
      <xdr:col>2</xdr:col>
      <xdr:colOff>2057400</xdr:colOff>
      <xdr:row>3</xdr:row>
      <xdr:rowOff>3184296</xdr:rowOff>
    </xdr:to>
    <xdr:pic>
      <xdr:nvPicPr>
        <xdr:cNvPr id="17" name="图片 16"/>
        <xdr:cNvPicPr>
          <a:picLocks noChangeAspect="1"/>
        </xdr:cNvPicPr>
      </xdr:nvPicPr>
      <xdr:blipFill>
        <a:blip xmlns:r="http://schemas.openxmlformats.org/officeDocument/2006/relationships" r:embed="rId4"/>
        <a:stretch>
          <a:fillRect/>
        </a:stretch>
      </xdr:blipFill>
      <xdr:spPr>
        <a:xfrm>
          <a:off x="5276850" y="1666875"/>
          <a:ext cx="1790700" cy="3117621"/>
        </a:xfrm>
        <a:prstGeom prst="rect">
          <a:avLst/>
        </a:prstGeom>
      </xdr:spPr>
    </xdr:pic>
    <xdr:clientData/>
  </xdr:twoCellAnchor>
  <xdr:twoCellAnchor editAs="oneCell">
    <xdr:from>
      <xdr:col>3</xdr:col>
      <xdr:colOff>180975</xdr:colOff>
      <xdr:row>3</xdr:row>
      <xdr:rowOff>285749</xdr:rowOff>
    </xdr:from>
    <xdr:to>
      <xdr:col>3</xdr:col>
      <xdr:colOff>4629150</xdr:colOff>
      <xdr:row>3</xdr:row>
      <xdr:rowOff>2867024</xdr:rowOff>
    </xdr:to>
    <xdr:pic>
      <xdr:nvPicPr>
        <xdr:cNvPr id="18" name="图片 17"/>
        <xdr:cNvPicPr>
          <a:picLocks noChangeAspect="1"/>
        </xdr:cNvPicPr>
      </xdr:nvPicPr>
      <xdr:blipFill>
        <a:blip xmlns:r="http://schemas.openxmlformats.org/officeDocument/2006/relationships" r:embed="rId5"/>
        <a:stretch>
          <a:fillRect/>
        </a:stretch>
      </xdr:blipFill>
      <xdr:spPr>
        <a:xfrm>
          <a:off x="7658100" y="1885949"/>
          <a:ext cx="4448175" cy="2581275"/>
        </a:xfrm>
        <a:prstGeom prst="rect">
          <a:avLst/>
        </a:prstGeom>
      </xdr:spPr>
    </xdr:pic>
    <xdr:clientData/>
  </xdr:twoCellAnchor>
  <xdr:twoCellAnchor>
    <xdr:from>
      <xdr:col>4</xdr:col>
      <xdr:colOff>590550</xdr:colOff>
      <xdr:row>3</xdr:row>
      <xdr:rowOff>219074</xdr:rowOff>
    </xdr:from>
    <xdr:to>
      <xdr:col>4</xdr:col>
      <xdr:colOff>2857499</xdr:colOff>
      <xdr:row>3</xdr:row>
      <xdr:rowOff>2905125</xdr:rowOff>
    </xdr:to>
    <xdr:grpSp>
      <xdr:nvGrpSpPr>
        <xdr:cNvPr id="19" name="组合 18"/>
        <xdr:cNvGrpSpPr/>
      </xdr:nvGrpSpPr>
      <xdr:grpSpPr>
        <a:xfrm>
          <a:off x="12820650" y="1819274"/>
          <a:ext cx="2266949" cy="2686051"/>
          <a:chOff x="805173" y="1209060"/>
          <a:chExt cx="2641602" cy="2329545"/>
        </a:xfrm>
      </xdr:grpSpPr>
      <xdr:pic>
        <xdr:nvPicPr>
          <xdr:cNvPr id="20" name="图片 19"/>
          <xdr:cNvPicPr>
            <a:picLocks noChangeAspect="1"/>
          </xdr:cNvPicPr>
        </xdr:nvPicPr>
        <xdr:blipFill>
          <a:blip xmlns:r="http://schemas.openxmlformats.org/officeDocument/2006/relationships" r:embed="rId1"/>
          <a:stretch>
            <a:fillRect/>
          </a:stretch>
        </xdr:blipFill>
        <xdr:spPr>
          <a:xfrm>
            <a:off x="805173" y="1209060"/>
            <a:ext cx="2641602" cy="2329545"/>
          </a:xfrm>
          <a:prstGeom prst="rect">
            <a:avLst/>
          </a:prstGeom>
        </xdr:spPr>
      </xdr:pic>
      <xdr:pic>
        <xdr:nvPicPr>
          <xdr:cNvPr id="21" name="图片 20"/>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56961" y="2756439"/>
            <a:ext cx="1482149" cy="492073"/>
          </a:xfrm>
          <a:prstGeom prst="rect">
            <a:avLst/>
          </a:prstGeom>
        </xdr:spPr>
      </xdr:pic>
    </xdr:grpSp>
    <xdr:clientData/>
  </xdr:twoCellAnchor>
  <xdr:twoCellAnchor editAs="oneCell">
    <xdr:from>
      <xdr:col>5</xdr:col>
      <xdr:colOff>561975</xdr:colOff>
      <xdr:row>3</xdr:row>
      <xdr:rowOff>228601</xdr:rowOff>
    </xdr:from>
    <xdr:to>
      <xdr:col>5</xdr:col>
      <xdr:colOff>2641501</xdr:colOff>
      <xdr:row>3</xdr:row>
      <xdr:rowOff>3133725</xdr:rowOff>
    </xdr:to>
    <xdr:pic>
      <xdr:nvPicPr>
        <xdr:cNvPr id="22" name="图片 21"/>
        <xdr:cNvPicPr>
          <a:picLocks noChangeAspect="1"/>
        </xdr:cNvPicPr>
      </xdr:nvPicPr>
      <xdr:blipFill>
        <a:blip xmlns:r="http://schemas.openxmlformats.org/officeDocument/2006/relationships" r:embed="rId6"/>
        <a:stretch>
          <a:fillRect/>
        </a:stretch>
      </xdr:blipFill>
      <xdr:spPr>
        <a:xfrm>
          <a:off x="16535400" y="1828801"/>
          <a:ext cx="2079526" cy="2905124"/>
        </a:xfrm>
        <a:prstGeom prst="rect">
          <a:avLst/>
        </a:prstGeom>
      </xdr:spPr>
    </xdr:pic>
    <xdr:clientData/>
  </xdr:twoCellAnchor>
  <xdr:twoCellAnchor editAs="oneCell">
    <xdr:from>
      <xdr:col>6</xdr:col>
      <xdr:colOff>303889</xdr:colOff>
      <xdr:row>3</xdr:row>
      <xdr:rowOff>130629</xdr:rowOff>
    </xdr:from>
    <xdr:to>
      <xdr:col>7</xdr:col>
      <xdr:colOff>1491359</xdr:colOff>
      <xdr:row>3</xdr:row>
      <xdr:rowOff>3067134</xdr:rowOff>
    </xdr:to>
    <xdr:pic>
      <xdr:nvPicPr>
        <xdr:cNvPr id="2" name="图片 1"/>
        <xdr:cNvPicPr>
          <a:picLocks noChangeAspect="1"/>
        </xdr:cNvPicPr>
      </xdr:nvPicPr>
      <xdr:blipFill>
        <a:blip xmlns:r="http://schemas.openxmlformats.org/officeDocument/2006/relationships" r:embed="rId7"/>
        <a:stretch>
          <a:fillRect/>
        </a:stretch>
      </xdr:blipFill>
      <xdr:spPr>
        <a:xfrm>
          <a:off x="19191964" y="1730829"/>
          <a:ext cx="3063895" cy="29365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12700</xdr:colOff>
      <xdr:row>0</xdr:row>
      <xdr:rowOff>12700</xdr:rowOff>
    </xdr:from>
    <xdr:to>
      <xdr:col>0</xdr:col>
      <xdr:colOff>25400</xdr:colOff>
      <xdr:row>0</xdr:row>
      <xdr:rowOff>25400</xdr:rowOff>
    </xdr:to>
    <xdr:pic>
      <xdr:nvPicPr>
        <xdr:cNvPr id="2" name="图片 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3" name="图片 2"/>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4" name="图片 3"/>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5" name="图片 4"/>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6" name="图片 5"/>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7" name="图片 6"/>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8" name="图片 7"/>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9" name="图片 8"/>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0" name="图片 9"/>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1" name="图片 10"/>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2" name="图片 1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3" name="图片 12"/>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4" name="图片 13"/>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5" name="图片 14"/>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6" name="图片 15"/>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7" name="图片 16"/>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8" name="图片 17"/>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9" name="图片 18"/>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20" name="图片 19"/>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21" name="图片 20"/>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22" name="图片 2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23" name="图片 22"/>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24" name="图片 23"/>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25" name="图片 24"/>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26" name="图片 25"/>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27" name="图片 26"/>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28" name="图片 27"/>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29" name="图片 28"/>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30" name="图片 29"/>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31" name="图片 30"/>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32" name="图片 3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33" name="图片 32"/>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34" name="图片 33"/>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35" name="图片 34"/>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36" name="图片 35"/>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37" name="图片 36"/>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38" name="图片 37"/>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39" name="图片 38"/>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40" name="图片 39"/>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41" name="图片 40"/>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42" name="图片 4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43" name="图片 42"/>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44" name="图片 43"/>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45" name="图片 44"/>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46" name="图片 45"/>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47" name="图片 46"/>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48" name="图片 47"/>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49" name="图片 48"/>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50" name="图片 49"/>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51" name="图片 50"/>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52" name="图片 5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53" name="图片 52"/>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54" name="图片 53"/>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55" name="图片 54"/>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56" name="图片 55"/>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57" name="图片 56"/>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58" name="图片 57"/>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12700</xdr:colOff>
      <xdr:row>0</xdr:row>
      <xdr:rowOff>12700</xdr:rowOff>
    </xdr:from>
    <xdr:to>
      <xdr:col>0</xdr:col>
      <xdr:colOff>25400</xdr:colOff>
      <xdr:row>0</xdr:row>
      <xdr:rowOff>25400</xdr:rowOff>
    </xdr:to>
    <xdr:pic>
      <xdr:nvPicPr>
        <xdr:cNvPr id="2" name="图片 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3" name="图片 2"/>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4" name="图片 3"/>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5" name="图片 4"/>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6" name="图片 5"/>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7" name="图片 6"/>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8" name="图片 7"/>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9" name="图片 8"/>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0" name="图片 9"/>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1" name="图片 10"/>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2" name="图片 1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3" name="图片 12"/>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4" name="图片 13"/>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5" name="图片 14"/>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6" name="图片 15"/>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7" name="图片 16"/>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8" name="图片 17"/>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19" name="图片 18"/>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20" name="图片 19"/>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21" name="图片 20"/>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22" name="图片 2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23" name="图片 22"/>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24" name="图片 23"/>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25" name="图片 24"/>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26" name="图片 25"/>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27" name="图片 26"/>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28" name="图片 27"/>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29" name="图片 28"/>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30" name="图片 29"/>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31" name="图片 30"/>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32" name="图片 3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33" name="图片 32"/>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34" name="图片 33"/>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35" name="图片 34"/>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36" name="图片 35"/>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37" name="图片 36"/>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38" name="图片 37"/>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39" name="图片 38"/>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40" name="图片 39"/>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41" name="图片 40"/>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42" name="图片 4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43" name="图片 42"/>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44" name="图片 43"/>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45" name="图片 44"/>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46" name="图片 45"/>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47" name="图片 46"/>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48" name="图片 47"/>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49" name="图片 48"/>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50" name="图片 49"/>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51" name="图片 50"/>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52" name="图片 5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53" name="图片 52"/>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54" name="图片 53"/>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55" name="图片 54"/>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56" name="图片 55"/>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57" name="图片 56"/>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twoCellAnchor editAs="oneCell">
    <xdr:from>
      <xdr:col>0</xdr:col>
      <xdr:colOff>12700</xdr:colOff>
      <xdr:row>0</xdr:row>
      <xdr:rowOff>12700</xdr:rowOff>
    </xdr:from>
    <xdr:to>
      <xdr:col>0</xdr:col>
      <xdr:colOff>25400</xdr:colOff>
      <xdr:row>0</xdr:row>
      <xdr:rowOff>25400</xdr:rowOff>
    </xdr:to>
    <xdr:pic>
      <xdr:nvPicPr>
        <xdr:cNvPr id="58" name="图片 57"/>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0" y="12700"/>
          <a:ext cx="12700" cy="12700"/>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tabSelected="1" zoomScaleNormal="100" workbookViewId="0">
      <selection sqref="A1:A2"/>
    </sheetView>
  </sheetViews>
  <sheetFormatPr defaultRowHeight="13.5"/>
  <cols>
    <col min="1" max="1" width="27.625" customWidth="1"/>
    <col min="2" max="2" width="38.125" customWidth="1"/>
    <col min="3" max="3" width="32.375" customWidth="1"/>
    <col min="4" max="4" width="62.375" customWidth="1"/>
    <col min="5" max="5" width="43.875" customWidth="1"/>
    <col min="6" max="6" width="43.5" customWidth="1"/>
    <col min="7" max="7" width="24.625" customWidth="1"/>
    <col min="8" max="8" width="22.25" customWidth="1"/>
  </cols>
  <sheetData>
    <row r="1" spans="1:8" ht="35.25" customHeight="1">
      <c r="A1" s="93" t="s">
        <v>218</v>
      </c>
      <c r="B1" s="93" t="s">
        <v>219</v>
      </c>
      <c r="C1" s="93"/>
      <c r="D1" s="93" t="s">
        <v>220</v>
      </c>
      <c r="E1" s="93" t="s">
        <v>221</v>
      </c>
      <c r="F1" s="93" t="s">
        <v>222</v>
      </c>
      <c r="G1" s="93" t="s">
        <v>268</v>
      </c>
      <c r="H1" s="93"/>
    </row>
    <row r="2" spans="1:8" ht="42.75" customHeight="1">
      <c r="A2" s="93"/>
      <c r="B2" s="80" t="s">
        <v>250</v>
      </c>
      <c r="C2" s="80" t="s">
        <v>223</v>
      </c>
      <c r="D2" s="93"/>
      <c r="E2" s="93"/>
      <c r="F2" s="93"/>
      <c r="G2" s="84" t="s">
        <v>259</v>
      </c>
      <c r="H2" s="84" t="s">
        <v>260</v>
      </c>
    </row>
    <row r="3" spans="1:8" ht="48" customHeight="1">
      <c r="A3" s="81" t="s">
        <v>224</v>
      </c>
      <c r="B3" s="77" t="s">
        <v>225</v>
      </c>
      <c r="C3" s="77" t="s">
        <v>226</v>
      </c>
      <c r="D3" s="78" t="s">
        <v>227</v>
      </c>
      <c r="E3" s="94" t="s">
        <v>228</v>
      </c>
      <c r="F3" s="94"/>
      <c r="G3" s="94" t="s">
        <v>267</v>
      </c>
      <c r="H3" s="94"/>
    </row>
    <row r="4" spans="1:8" ht="259.5" customHeight="1">
      <c r="A4" s="81" t="s">
        <v>229</v>
      </c>
      <c r="B4" s="77"/>
      <c r="C4" s="77"/>
      <c r="D4" s="78"/>
      <c r="E4" s="83"/>
      <c r="F4" s="83"/>
      <c r="G4" s="95"/>
      <c r="H4" s="95"/>
    </row>
    <row r="5" spans="1:8" ht="112.5" customHeight="1">
      <c r="A5" s="82" t="s">
        <v>252</v>
      </c>
      <c r="B5" s="78" t="s">
        <v>230</v>
      </c>
      <c r="C5" s="78" t="s">
        <v>231</v>
      </c>
      <c r="D5" s="77" t="s">
        <v>258</v>
      </c>
      <c r="E5" s="83" t="s">
        <v>232</v>
      </c>
      <c r="F5" s="83" t="s">
        <v>251</v>
      </c>
      <c r="G5" s="86" t="s">
        <v>261</v>
      </c>
      <c r="H5" s="86" t="s">
        <v>264</v>
      </c>
    </row>
    <row r="6" spans="1:8" ht="36.75" customHeight="1">
      <c r="A6" s="82" t="s">
        <v>233</v>
      </c>
      <c r="B6" s="78" t="s">
        <v>234</v>
      </c>
      <c r="C6" s="78" t="s">
        <v>235</v>
      </c>
      <c r="D6" s="78" t="s">
        <v>236</v>
      </c>
      <c r="E6" s="85" t="s">
        <v>237</v>
      </c>
      <c r="F6" s="85" t="s">
        <v>234</v>
      </c>
      <c r="G6" s="87" t="s">
        <v>263</v>
      </c>
      <c r="H6" s="88"/>
    </row>
    <row r="7" spans="1:8" ht="93" customHeight="1">
      <c r="A7" s="82" t="s">
        <v>238</v>
      </c>
      <c r="B7" s="78" t="s">
        <v>247</v>
      </c>
      <c r="C7" s="78" t="s">
        <v>239</v>
      </c>
      <c r="D7" s="78" t="s">
        <v>240</v>
      </c>
      <c r="E7" s="83" t="s">
        <v>232</v>
      </c>
      <c r="F7" s="83" t="s">
        <v>253</v>
      </c>
      <c r="G7" s="87" t="s">
        <v>265</v>
      </c>
      <c r="H7" s="88"/>
    </row>
    <row r="8" spans="1:8" ht="93" customHeight="1">
      <c r="A8" s="82" t="s">
        <v>243</v>
      </c>
      <c r="B8" s="79" t="s">
        <v>244</v>
      </c>
      <c r="C8" s="79" t="s">
        <v>245</v>
      </c>
      <c r="D8" s="79" t="s">
        <v>244</v>
      </c>
      <c r="E8" s="79" t="s">
        <v>242</v>
      </c>
      <c r="F8" s="79" t="s">
        <v>242</v>
      </c>
      <c r="G8" s="89" t="s">
        <v>262</v>
      </c>
      <c r="H8" s="90"/>
    </row>
    <row r="9" spans="1:8" ht="47.25" customHeight="1">
      <c r="A9" s="82" t="s">
        <v>249</v>
      </c>
      <c r="B9" s="77" t="s">
        <v>246</v>
      </c>
      <c r="C9" s="78" t="s">
        <v>241</v>
      </c>
      <c r="D9" s="77" t="s">
        <v>248</v>
      </c>
      <c r="E9" s="85" t="s">
        <v>241</v>
      </c>
      <c r="F9" s="85" t="s">
        <v>241</v>
      </c>
      <c r="G9" s="87" t="s">
        <v>262</v>
      </c>
      <c r="H9" s="88"/>
    </row>
    <row r="11" spans="1:8" ht="36" customHeight="1">
      <c r="A11" s="91" t="s">
        <v>266</v>
      </c>
      <c r="B11" s="92"/>
      <c r="C11" s="92"/>
      <c r="D11" s="92"/>
      <c r="E11" s="92"/>
      <c r="F11" s="92"/>
      <c r="G11" s="92"/>
      <c r="H11" s="92"/>
    </row>
  </sheetData>
  <mergeCells count="14">
    <mergeCell ref="G7:H7"/>
    <mergeCell ref="G8:H8"/>
    <mergeCell ref="G9:H9"/>
    <mergeCell ref="A11:H11"/>
    <mergeCell ref="G1:H1"/>
    <mergeCell ref="G3:H3"/>
    <mergeCell ref="G4:H4"/>
    <mergeCell ref="G6:H6"/>
    <mergeCell ref="E3:F3"/>
    <mergeCell ref="A1:A2"/>
    <mergeCell ref="B1:C1"/>
    <mergeCell ref="D1:D2"/>
    <mergeCell ref="E1:E2"/>
    <mergeCell ref="F1:F2"/>
  </mergeCells>
  <phoneticPr fontId="3" type="noConversion"/>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
  <sheetViews>
    <sheetView workbookViewId="0">
      <selection activeCell="B2" sqref="B2:K2"/>
    </sheetView>
  </sheetViews>
  <sheetFormatPr defaultRowHeight="13.5"/>
  <cols>
    <col min="1" max="1" width="16.375" customWidth="1"/>
    <col min="2" max="2" width="23.375" customWidth="1"/>
    <col min="3" max="3" width="32.75" customWidth="1"/>
    <col min="7" max="7" width="17.5" customWidth="1"/>
    <col min="8" max="8" width="17.75" customWidth="1"/>
    <col min="9" max="9" width="17.625" customWidth="1"/>
    <col min="10" max="10" width="16.25" customWidth="1"/>
    <col min="11" max="11" width="21.5" customWidth="1"/>
  </cols>
  <sheetData>
    <row r="1" spans="1:11" ht="21">
      <c r="A1" s="97" t="s">
        <v>202</v>
      </c>
      <c r="B1" s="97"/>
      <c r="C1" s="97"/>
      <c r="D1" s="97"/>
      <c r="E1" s="97"/>
      <c r="F1" s="97"/>
      <c r="G1" s="97"/>
      <c r="H1" s="97"/>
      <c r="I1" s="97"/>
      <c r="J1" s="97"/>
      <c r="K1" s="97"/>
    </row>
    <row r="2" spans="1:11" ht="21">
      <c r="A2" s="73" t="s">
        <v>207</v>
      </c>
      <c r="B2" s="102" t="s">
        <v>209</v>
      </c>
      <c r="C2" s="103"/>
      <c r="D2" s="103"/>
      <c r="E2" s="103"/>
      <c r="F2" s="103"/>
      <c r="G2" s="103"/>
      <c r="H2" s="103"/>
      <c r="I2" s="103"/>
      <c r="J2" s="103"/>
      <c r="K2" s="104"/>
    </row>
    <row r="3" spans="1:11" ht="21">
      <c r="A3" s="98" t="s">
        <v>121</v>
      </c>
      <c r="B3" s="98"/>
      <c r="C3" s="98"/>
      <c r="D3" s="98"/>
      <c r="E3" s="98"/>
      <c r="F3" s="98"/>
      <c r="G3" s="98"/>
      <c r="H3" s="98"/>
      <c r="I3" s="98"/>
      <c r="J3" s="98"/>
      <c r="K3" s="98"/>
    </row>
    <row r="4" spans="1:11" ht="26.25" customHeight="1">
      <c r="A4" s="33" t="s">
        <v>1</v>
      </c>
      <c r="B4" s="33" t="s">
        <v>122</v>
      </c>
      <c r="C4" s="33" t="s">
        <v>123</v>
      </c>
      <c r="D4" s="33" t="s">
        <v>4</v>
      </c>
      <c r="E4" s="33" t="s">
        <v>40</v>
      </c>
      <c r="F4" s="33" t="s">
        <v>124</v>
      </c>
      <c r="G4" s="34" t="s">
        <v>125</v>
      </c>
      <c r="H4" s="35" t="s">
        <v>126</v>
      </c>
      <c r="I4" s="34" t="s">
        <v>127</v>
      </c>
      <c r="J4" s="34" t="s">
        <v>128</v>
      </c>
      <c r="K4" s="33" t="s">
        <v>129</v>
      </c>
    </row>
    <row r="5" spans="1:11" ht="264">
      <c r="A5" s="36">
        <v>1</v>
      </c>
      <c r="B5" s="36" t="s">
        <v>120</v>
      </c>
      <c r="C5" s="37" t="s">
        <v>211</v>
      </c>
      <c r="D5" s="36">
        <v>1</v>
      </c>
      <c r="E5" s="36" t="s">
        <v>130</v>
      </c>
      <c r="F5" s="38">
        <v>0.06</v>
      </c>
      <c r="G5" s="39">
        <f t="shared" ref="G5" si="0">I5/(1+F5)</f>
        <v>47169.811320754714</v>
      </c>
      <c r="H5" s="39">
        <f t="shared" ref="H5" si="1">G5*D5</f>
        <v>47169.811320754714</v>
      </c>
      <c r="I5" s="40">
        <v>50000</v>
      </c>
      <c r="J5" s="39">
        <f t="shared" ref="J5" si="2">I5*D5</f>
        <v>50000</v>
      </c>
      <c r="K5" s="69" t="s">
        <v>189</v>
      </c>
    </row>
    <row r="6" spans="1:11" ht="16.5">
      <c r="A6" s="41"/>
      <c r="B6" s="42"/>
      <c r="C6" s="43"/>
      <c r="D6" s="44"/>
      <c r="E6" s="41"/>
      <c r="F6" s="41"/>
      <c r="G6" s="45"/>
      <c r="H6" s="45"/>
      <c r="I6" s="46" t="s">
        <v>131</v>
      </c>
      <c r="J6" s="46">
        <f>SUM(J5:J5)</f>
        <v>50000</v>
      </c>
      <c r="K6" s="47"/>
    </row>
    <row r="7" spans="1:11" ht="21">
      <c r="A7" s="98" t="s">
        <v>204</v>
      </c>
      <c r="B7" s="98"/>
      <c r="C7" s="98"/>
      <c r="D7" s="98"/>
      <c r="E7" s="98"/>
      <c r="F7" s="98"/>
      <c r="G7" s="98"/>
      <c r="H7" s="98"/>
      <c r="I7" s="98"/>
      <c r="J7" s="98"/>
      <c r="K7" s="98"/>
    </row>
    <row r="8" spans="1:11" ht="15">
      <c r="A8" s="33" t="s">
        <v>1</v>
      </c>
      <c r="B8" s="33" t="s">
        <v>132</v>
      </c>
      <c r="C8" s="33" t="s">
        <v>123</v>
      </c>
      <c r="D8" s="33" t="s">
        <v>4</v>
      </c>
      <c r="E8" s="33" t="s">
        <v>40</v>
      </c>
      <c r="F8" s="33" t="s">
        <v>124</v>
      </c>
      <c r="G8" s="34" t="s">
        <v>125</v>
      </c>
      <c r="H8" s="35" t="s">
        <v>126</v>
      </c>
      <c r="I8" s="34" t="s">
        <v>127</v>
      </c>
      <c r="J8" s="34" t="s">
        <v>128</v>
      </c>
      <c r="K8" s="33" t="s">
        <v>129</v>
      </c>
    </row>
    <row r="9" spans="1:11" ht="69.75" customHeight="1">
      <c r="A9" s="36">
        <v>1</v>
      </c>
      <c r="B9" s="37" t="s">
        <v>213</v>
      </c>
      <c r="C9" s="37" t="s">
        <v>191</v>
      </c>
      <c r="D9" s="36">
        <v>1</v>
      </c>
      <c r="E9" s="36" t="s">
        <v>43</v>
      </c>
      <c r="F9" s="38">
        <v>0.06</v>
      </c>
      <c r="G9" s="39">
        <v>8962.2641509433961</v>
      </c>
      <c r="H9" s="39">
        <v>8962.2641509433961</v>
      </c>
      <c r="I9" s="40">
        <f>5000*3</f>
        <v>15000</v>
      </c>
      <c r="J9" s="39">
        <f>I9*D9</f>
        <v>15000</v>
      </c>
      <c r="K9" s="53" t="s">
        <v>214</v>
      </c>
    </row>
    <row r="10" spans="1:11" ht="54.75" customHeight="1">
      <c r="A10" s="36">
        <v>2</v>
      </c>
      <c r="B10" s="70" t="s">
        <v>133</v>
      </c>
      <c r="C10" s="71" t="s">
        <v>134</v>
      </c>
      <c r="D10" s="72">
        <v>1</v>
      </c>
      <c r="E10" s="36" t="s">
        <v>59</v>
      </c>
      <c r="F10" s="38">
        <v>0.06</v>
      </c>
      <c r="G10" s="39">
        <v>94.339622641509436</v>
      </c>
      <c r="H10" s="39">
        <v>94.339622641509436</v>
      </c>
      <c r="I10" s="40">
        <v>300</v>
      </c>
      <c r="J10" s="39">
        <f>I10*D10</f>
        <v>300</v>
      </c>
      <c r="K10" s="53" t="s">
        <v>215</v>
      </c>
    </row>
    <row r="11" spans="1:11" ht="16.5">
      <c r="A11" s="41"/>
      <c r="B11" s="42"/>
      <c r="C11" s="43"/>
      <c r="D11" s="44"/>
      <c r="E11" s="48"/>
      <c r="F11" s="49"/>
      <c r="G11" s="45"/>
      <c r="H11" s="51"/>
      <c r="I11" s="46" t="s">
        <v>131</v>
      </c>
      <c r="J11" s="46">
        <f>SUM(J9:J10)</f>
        <v>15300</v>
      </c>
      <c r="K11" s="50"/>
    </row>
    <row r="12" spans="1:11" ht="16.5">
      <c r="A12" s="41"/>
      <c r="B12" s="42"/>
      <c r="C12" s="43"/>
      <c r="D12" s="44"/>
      <c r="E12" s="41"/>
      <c r="F12" s="41"/>
      <c r="G12" s="45"/>
      <c r="H12" s="45"/>
      <c r="I12" s="46" t="s">
        <v>135</v>
      </c>
      <c r="J12" s="46">
        <f>J6+J11</f>
        <v>65300</v>
      </c>
      <c r="K12" s="47"/>
    </row>
    <row r="13" spans="1:11" ht="15">
      <c r="A13" s="99" t="s">
        <v>201</v>
      </c>
      <c r="B13" s="100"/>
      <c r="C13" s="100"/>
      <c r="D13" s="100"/>
      <c r="E13" s="100"/>
      <c r="F13" s="100"/>
      <c r="G13" s="100"/>
      <c r="H13" s="100"/>
      <c r="I13" s="100"/>
      <c r="J13" s="100"/>
      <c r="K13" s="101"/>
    </row>
    <row r="14" spans="1:11" ht="16.5">
      <c r="A14" s="52" t="s">
        <v>198</v>
      </c>
      <c r="B14" s="96" t="s">
        <v>206</v>
      </c>
      <c r="C14" s="96"/>
      <c r="D14" s="96"/>
      <c r="E14" s="96"/>
      <c r="F14" s="96"/>
      <c r="G14" s="96"/>
      <c r="H14" s="96"/>
      <c r="I14" s="96"/>
      <c r="J14" s="96"/>
      <c r="K14" s="96"/>
    </row>
    <row r="15" spans="1:11" ht="16.5">
      <c r="A15" s="52" t="s">
        <v>199</v>
      </c>
      <c r="B15" s="96" t="s">
        <v>212</v>
      </c>
      <c r="C15" s="96"/>
      <c r="D15" s="96"/>
      <c r="E15" s="96"/>
      <c r="F15" s="96"/>
      <c r="G15" s="96"/>
      <c r="H15" s="96"/>
      <c r="I15" s="96"/>
      <c r="J15" s="96"/>
      <c r="K15" s="96"/>
    </row>
  </sheetData>
  <mergeCells count="7">
    <mergeCell ref="B15:K15"/>
    <mergeCell ref="A1:K1"/>
    <mergeCell ref="A3:K3"/>
    <mergeCell ref="A7:K7"/>
    <mergeCell ref="A13:K13"/>
    <mergeCell ref="B14:K14"/>
    <mergeCell ref="B2:K2"/>
  </mergeCells>
  <phoneticPr fontId="3" type="noConversion"/>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
  <sheetViews>
    <sheetView workbookViewId="0">
      <selection activeCell="B2" sqref="B2:K2"/>
    </sheetView>
  </sheetViews>
  <sheetFormatPr defaultRowHeight="13.5"/>
  <cols>
    <col min="1" max="1" width="12.25" customWidth="1"/>
    <col min="2" max="2" width="18.625" customWidth="1"/>
    <col min="3" max="3" width="44.625" customWidth="1"/>
    <col min="7" max="7" width="15.75" customWidth="1"/>
    <col min="8" max="8" width="14.875" customWidth="1"/>
    <col min="9" max="9" width="14.75" customWidth="1"/>
    <col min="10" max="10" width="17.25" customWidth="1"/>
    <col min="11" max="11" width="21.25" customWidth="1"/>
  </cols>
  <sheetData>
    <row r="1" spans="1:11" ht="21">
      <c r="A1" s="97" t="s">
        <v>203</v>
      </c>
      <c r="B1" s="97"/>
      <c r="C1" s="97"/>
      <c r="D1" s="97"/>
      <c r="E1" s="97"/>
      <c r="F1" s="97"/>
      <c r="G1" s="97"/>
      <c r="H1" s="97"/>
      <c r="I1" s="97"/>
      <c r="J1" s="97"/>
      <c r="K1" s="97"/>
    </row>
    <row r="2" spans="1:11" ht="21">
      <c r="A2" s="73" t="s">
        <v>208</v>
      </c>
      <c r="B2" s="102" t="s">
        <v>210</v>
      </c>
      <c r="C2" s="103"/>
      <c r="D2" s="103"/>
      <c r="E2" s="103"/>
      <c r="F2" s="103"/>
      <c r="G2" s="103"/>
      <c r="H2" s="103"/>
      <c r="I2" s="103"/>
      <c r="J2" s="103"/>
      <c r="K2" s="104"/>
    </row>
    <row r="3" spans="1:11" ht="21">
      <c r="A3" s="98" t="s">
        <v>121</v>
      </c>
      <c r="B3" s="98"/>
      <c r="C3" s="98"/>
      <c r="D3" s="98"/>
      <c r="E3" s="98"/>
      <c r="F3" s="98"/>
      <c r="G3" s="98"/>
      <c r="H3" s="98"/>
      <c r="I3" s="98"/>
      <c r="J3" s="98"/>
      <c r="K3" s="98"/>
    </row>
    <row r="4" spans="1:11" ht="15">
      <c r="A4" s="33" t="s">
        <v>1</v>
      </c>
      <c r="B4" s="33" t="s">
        <v>122</v>
      </c>
      <c r="C4" s="33" t="s">
        <v>123</v>
      </c>
      <c r="D4" s="33" t="s">
        <v>4</v>
      </c>
      <c r="E4" s="33" t="s">
        <v>40</v>
      </c>
      <c r="F4" s="33" t="s">
        <v>124</v>
      </c>
      <c r="G4" s="34" t="s">
        <v>125</v>
      </c>
      <c r="H4" s="35" t="s">
        <v>126</v>
      </c>
      <c r="I4" s="34" t="s">
        <v>127</v>
      </c>
      <c r="J4" s="34" t="s">
        <v>128</v>
      </c>
      <c r="K4" s="33" t="s">
        <v>195</v>
      </c>
    </row>
    <row r="5" spans="1:11" ht="247.5">
      <c r="A5" s="36">
        <v>1</v>
      </c>
      <c r="B5" s="36" t="s">
        <v>120</v>
      </c>
      <c r="C5" s="37" t="s">
        <v>194</v>
      </c>
      <c r="D5" s="36">
        <v>1</v>
      </c>
      <c r="E5" s="36" t="s">
        <v>130</v>
      </c>
      <c r="F5" s="38">
        <v>0.06</v>
      </c>
      <c r="G5" s="39">
        <f t="shared" ref="G5" si="0">I5/(1+F5)</f>
        <v>37735.849056603773</v>
      </c>
      <c r="H5" s="39">
        <f t="shared" ref="H5" si="1">G5*D5</f>
        <v>37735.849056603773</v>
      </c>
      <c r="I5" s="40">
        <v>40000</v>
      </c>
      <c r="J5" s="39">
        <f t="shared" ref="J5" si="2">I5*D5</f>
        <v>40000</v>
      </c>
      <c r="K5" s="105" t="s">
        <v>196</v>
      </c>
    </row>
    <row r="6" spans="1:11" ht="132">
      <c r="A6" s="72">
        <v>2</v>
      </c>
      <c r="B6" s="36" t="s">
        <v>200</v>
      </c>
      <c r="C6" s="36" t="s">
        <v>193</v>
      </c>
      <c r="D6" s="36">
        <v>1</v>
      </c>
      <c r="E6" s="36" t="s">
        <v>130</v>
      </c>
      <c r="F6" s="38">
        <v>0.06</v>
      </c>
      <c r="G6" s="39">
        <f t="shared" ref="G6" si="3">I6/(1+F6)</f>
        <v>7547.169811320754</v>
      </c>
      <c r="H6" s="39">
        <f t="shared" ref="H6" si="4">G6*D6</f>
        <v>7547.169811320754</v>
      </c>
      <c r="I6" s="40">
        <v>8000</v>
      </c>
      <c r="J6" s="39">
        <f t="shared" ref="J6" si="5">I6*D6</f>
        <v>8000</v>
      </c>
      <c r="K6" s="106"/>
    </row>
    <row r="7" spans="1:11" ht="16.5">
      <c r="A7" s="74"/>
      <c r="B7" s="74"/>
      <c r="C7" s="48"/>
      <c r="D7" s="74"/>
      <c r="E7" s="74"/>
      <c r="F7" s="74"/>
      <c r="G7" s="76"/>
      <c r="H7" s="76"/>
      <c r="I7" s="75" t="s">
        <v>131</v>
      </c>
      <c r="J7" s="75">
        <f>SUM(J5:J6)</f>
        <v>48000</v>
      </c>
      <c r="K7" s="74"/>
    </row>
    <row r="8" spans="1:11" ht="21.75" customHeight="1">
      <c r="A8" s="99" t="s">
        <v>201</v>
      </c>
      <c r="B8" s="100"/>
      <c r="C8" s="100"/>
      <c r="D8" s="100"/>
      <c r="E8" s="100"/>
      <c r="F8" s="100"/>
      <c r="G8" s="100"/>
      <c r="H8" s="100"/>
      <c r="I8" s="100"/>
      <c r="J8" s="100"/>
      <c r="K8" s="101"/>
    </row>
    <row r="9" spans="1:11" ht="27" customHeight="1">
      <c r="A9" s="52" t="s">
        <v>198</v>
      </c>
      <c r="B9" s="96" t="s">
        <v>197</v>
      </c>
      <c r="C9" s="96"/>
      <c r="D9" s="96"/>
      <c r="E9" s="96"/>
      <c r="F9" s="96"/>
      <c r="G9" s="96"/>
      <c r="H9" s="96"/>
      <c r="I9" s="96"/>
      <c r="J9" s="96"/>
      <c r="K9" s="96"/>
    </row>
    <row r="10" spans="1:11" ht="24" customHeight="1">
      <c r="A10" s="52" t="s">
        <v>199</v>
      </c>
      <c r="B10" s="96" t="s">
        <v>205</v>
      </c>
      <c r="C10" s="96"/>
      <c r="D10" s="96"/>
      <c r="E10" s="96"/>
      <c r="F10" s="96"/>
      <c r="G10" s="96"/>
      <c r="H10" s="96"/>
      <c r="I10" s="96"/>
      <c r="J10" s="96"/>
      <c r="K10" s="96"/>
    </row>
  </sheetData>
  <mergeCells count="7">
    <mergeCell ref="B9:K9"/>
    <mergeCell ref="B10:K10"/>
    <mergeCell ref="K5:K6"/>
    <mergeCell ref="B2:K2"/>
    <mergeCell ref="A1:K1"/>
    <mergeCell ref="A3:K3"/>
    <mergeCell ref="A8:K8"/>
  </mergeCells>
  <phoneticPr fontId="3" type="noConversion"/>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workbookViewId="0">
      <selection activeCell="A18" sqref="A18:F19"/>
    </sheetView>
  </sheetViews>
  <sheetFormatPr defaultRowHeight="13.5"/>
  <cols>
    <col min="1" max="1" width="24.125" customWidth="1"/>
    <col min="2" max="2" width="21.625" customWidth="1"/>
    <col min="3" max="3" width="26.875" customWidth="1"/>
    <col min="4" max="6" width="21.625" customWidth="1"/>
  </cols>
  <sheetData>
    <row r="1" spans="1:6" ht="25.5" customHeight="1">
      <c r="A1" s="108" t="s">
        <v>186</v>
      </c>
      <c r="B1" s="109"/>
      <c r="C1" s="110"/>
      <c r="D1" s="111" t="s">
        <v>187</v>
      </c>
      <c r="E1" s="111"/>
      <c r="F1" s="111"/>
    </row>
    <row r="2" spans="1:6" ht="38.25" customHeight="1">
      <c r="A2" s="66" t="s">
        <v>142</v>
      </c>
      <c r="B2" s="67" t="s">
        <v>185</v>
      </c>
      <c r="C2" s="67" t="s">
        <v>146</v>
      </c>
      <c r="D2" s="68" t="s">
        <v>188</v>
      </c>
      <c r="E2" s="68" t="s">
        <v>183</v>
      </c>
      <c r="F2" s="68" t="s">
        <v>184</v>
      </c>
    </row>
    <row r="3" spans="1:6" ht="13.5" customHeight="1">
      <c r="A3" s="114" t="s">
        <v>143</v>
      </c>
      <c r="B3" s="116" t="s">
        <v>254</v>
      </c>
      <c r="C3" s="107" t="s">
        <v>141</v>
      </c>
      <c r="D3" s="94" t="s">
        <v>192</v>
      </c>
      <c r="E3" s="118" t="s">
        <v>178</v>
      </c>
      <c r="F3" s="118" t="s">
        <v>181</v>
      </c>
    </row>
    <row r="4" spans="1:6">
      <c r="A4" s="115"/>
      <c r="B4" s="117"/>
      <c r="C4" s="107"/>
      <c r="D4" s="94"/>
      <c r="E4" s="118"/>
      <c r="F4" s="118"/>
    </row>
    <row r="5" spans="1:6">
      <c r="A5" s="115"/>
      <c r="B5" s="117"/>
      <c r="C5" s="107"/>
      <c r="D5" s="94"/>
      <c r="E5" s="118"/>
      <c r="F5" s="118"/>
    </row>
    <row r="6" spans="1:6">
      <c r="A6" s="115"/>
      <c r="B6" s="117"/>
      <c r="C6" s="107"/>
      <c r="D6" s="94"/>
      <c r="E6" s="118"/>
      <c r="F6" s="118"/>
    </row>
    <row r="7" spans="1:6">
      <c r="A7" s="115"/>
      <c r="B7" s="117"/>
      <c r="C7" s="107"/>
      <c r="D7" s="94"/>
      <c r="E7" s="118"/>
      <c r="F7" s="118"/>
    </row>
    <row r="8" spans="1:6" ht="13.5" customHeight="1">
      <c r="A8" s="114" t="s">
        <v>190</v>
      </c>
      <c r="B8" s="116" t="s">
        <v>255</v>
      </c>
      <c r="C8" s="107" t="s">
        <v>52</v>
      </c>
      <c r="D8" s="94"/>
      <c r="E8" s="118" t="s">
        <v>179</v>
      </c>
      <c r="F8" s="118" t="s">
        <v>181</v>
      </c>
    </row>
    <row r="9" spans="1:6">
      <c r="A9" s="115"/>
      <c r="B9" s="117"/>
      <c r="C9" s="107"/>
      <c r="D9" s="94"/>
      <c r="E9" s="118"/>
      <c r="F9" s="118"/>
    </row>
    <row r="10" spans="1:6">
      <c r="A10" s="115"/>
      <c r="B10" s="117"/>
      <c r="C10" s="107"/>
      <c r="D10" s="94"/>
      <c r="E10" s="118"/>
      <c r="F10" s="118"/>
    </row>
    <row r="11" spans="1:6">
      <c r="A11" s="115"/>
      <c r="B11" s="117"/>
      <c r="C11" s="107"/>
      <c r="D11" s="94"/>
      <c r="E11" s="118"/>
      <c r="F11" s="118"/>
    </row>
    <row r="12" spans="1:6">
      <c r="A12" s="115"/>
      <c r="B12" s="117"/>
      <c r="C12" s="107"/>
      <c r="D12" s="94"/>
      <c r="E12" s="118"/>
      <c r="F12" s="118"/>
    </row>
    <row r="13" spans="1:6" ht="13.5" customHeight="1">
      <c r="A13" s="114" t="s">
        <v>144</v>
      </c>
      <c r="B13" s="116" t="s">
        <v>256</v>
      </c>
      <c r="C13" s="107" t="s">
        <v>145</v>
      </c>
      <c r="D13" s="94"/>
      <c r="E13" s="118" t="s">
        <v>180</v>
      </c>
      <c r="F13" s="118" t="s">
        <v>182</v>
      </c>
    </row>
    <row r="14" spans="1:6">
      <c r="A14" s="115"/>
      <c r="B14" s="117"/>
      <c r="C14" s="107"/>
      <c r="D14" s="94"/>
      <c r="E14" s="118"/>
      <c r="F14" s="118"/>
    </row>
    <row r="15" spans="1:6">
      <c r="A15" s="115"/>
      <c r="B15" s="117"/>
      <c r="C15" s="107"/>
      <c r="D15" s="94"/>
      <c r="E15" s="118"/>
      <c r="F15" s="118"/>
    </row>
    <row r="16" spans="1:6">
      <c r="A16" s="115"/>
      <c r="B16" s="117"/>
      <c r="C16" s="107"/>
      <c r="D16" s="94"/>
      <c r="E16" s="118"/>
      <c r="F16" s="118"/>
    </row>
    <row r="17" spans="1:6">
      <c r="A17" s="115"/>
      <c r="B17" s="117"/>
      <c r="C17" s="107"/>
      <c r="D17" s="94"/>
      <c r="E17" s="118"/>
      <c r="F17" s="118"/>
    </row>
    <row r="18" spans="1:6" ht="24" customHeight="1">
      <c r="A18" s="112" t="s">
        <v>257</v>
      </c>
      <c r="B18" s="113"/>
      <c r="C18" s="113"/>
      <c r="D18" s="113"/>
      <c r="E18" s="113"/>
      <c r="F18" s="113"/>
    </row>
    <row r="19" spans="1:6" ht="30.75" customHeight="1">
      <c r="A19" s="113"/>
      <c r="B19" s="113"/>
      <c r="C19" s="113"/>
      <c r="D19" s="113"/>
      <c r="E19" s="113"/>
      <c r="F19" s="113"/>
    </row>
  </sheetData>
  <mergeCells count="19">
    <mergeCell ref="A18:F19"/>
    <mergeCell ref="A8:A12"/>
    <mergeCell ref="A13:A17"/>
    <mergeCell ref="A3:A7"/>
    <mergeCell ref="B8:B12"/>
    <mergeCell ref="B13:B17"/>
    <mergeCell ref="E8:E12"/>
    <mergeCell ref="E13:E17"/>
    <mergeCell ref="F3:F7"/>
    <mergeCell ref="F8:F12"/>
    <mergeCell ref="F13:F17"/>
    <mergeCell ref="E3:E7"/>
    <mergeCell ref="B3:B7"/>
    <mergeCell ref="D3:D17"/>
    <mergeCell ref="C3:C7"/>
    <mergeCell ref="C8:C12"/>
    <mergeCell ref="C13:C17"/>
    <mergeCell ref="A1:C1"/>
    <mergeCell ref="D1:F1"/>
  </mergeCells>
  <phoneticPr fontId="3" type="noConversion"/>
  <pageMargins left="0.7" right="0.7" top="0.75" bottom="0.75" header="0.3" footer="0.3"/>
  <pageSetup paperSize="9"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1"/>
  <sheetViews>
    <sheetView workbookViewId="0">
      <selection activeCell="F8" sqref="F8"/>
    </sheetView>
  </sheetViews>
  <sheetFormatPr defaultRowHeight="13.5"/>
  <cols>
    <col min="1" max="1" width="23.125" customWidth="1"/>
    <col min="2" max="2" width="12.125" customWidth="1"/>
    <col min="3" max="3" width="20.125" customWidth="1"/>
    <col min="4" max="4" width="20.625" customWidth="1"/>
    <col min="5" max="5" width="15.875" customWidth="1"/>
    <col min="7" max="7" width="22.625" customWidth="1"/>
    <col min="8" max="8" width="14" customWidth="1"/>
    <col min="9" max="9" width="13.375" customWidth="1"/>
    <col min="10" max="11" width="16.625" customWidth="1"/>
    <col min="12" max="12" width="20.625" customWidth="1"/>
    <col min="13" max="13" width="16.625" customWidth="1"/>
    <col min="14" max="14" width="31.5" customWidth="1"/>
    <col min="15" max="15" width="44.5" customWidth="1"/>
  </cols>
  <sheetData>
    <row r="1" spans="1:15" ht="25.5">
      <c r="A1" s="119" t="s">
        <v>0</v>
      </c>
      <c r="B1" s="129" t="s">
        <v>25</v>
      </c>
      <c r="C1" s="130"/>
      <c r="D1" s="130"/>
      <c r="E1" s="130"/>
      <c r="F1" s="130"/>
      <c r="G1" s="130"/>
      <c r="H1" s="130"/>
      <c r="I1" s="130"/>
      <c r="J1" s="130"/>
      <c r="K1" s="130"/>
      <c r="L1" s="131"/>
      <c r="M1" s="5"/>
    </row>
    <row r="2" spans="1:15" ht="36" customHeight="1">
      <c r="A2" s="119"/>
      <c r="B2" s="57" t="s">
        <v>1</v>
      </c>
      <c r="C2" s="57" t="s">
        <v>2</v>
      </c>
      <c r="D2" s="120" t="s">
        <v>3</v>
      </c>
      <c r="E2" s="120"/>
      <c r="F2" s="57" t="s">
        <v>4</v>
      </c>
      <c r="G2" s="1" t="s">
        <v>5</v>
      </c>
      <c r="H2" s="1" t="s">
        <v>6</v>
      </c>
      <c r="I2" s="1" t="s">
        <v>7</v>
      </c>
      <c r="J2" s="1" t="s">
        <v>8</v>
      </c>
      <c r="K2" s="1" t="s">
        <v>160</v>
      </c>
      <c r="L2" s="1" t="s">
        <v>161</v>
      </c>
      <c r="M2" s="6"/>
      <c r="N2" s="1" t="s">
        <v>28</v>
      </c>
      <c r="O2" s="1" t="s">
        <v>136</v>
      </c>
    </row>
    <row r="3" spans="1:15" ht="35.25" customHeight="1">
      <c r="A3" s="121" t="s">
        <v>50</v>
      </c>
      <c r="B3" s="57">
        <v>1</v>
      </c>
      <c r="C3" s="123" t="s">
        <v>9</v>
      </c>
      <c r="D3" s="58" t="s">
        <v>10</v>
      </c>
      <c r="E3" s="59" t="s">
        <v>32</v>
      </c>
      <c r="F3" s="58">
        <v>1</v>
      </c>
      <c r="G3" s="59" t="s">
        <v>29</v>
      </c>
      <c r="H3" s="59">
        <v>27432</v>
      </c>
      <c r="I3" s="59">
        <f>F3*H3</f>
        <v>27432</v>
      </c>
      <c r="J3" s="59">
        <f>I3*12</f>
        <v>329184</v>
      </c>
      <c r="K3" s="62">
        <v>0.25</v>
      </c>
      <c r="L3" s="59">
        <f>K3*J3</f>
        <v>82296</v>
      </c>
      <c r="M3" s="4"/>
      <c r="N3" s="61" t="s">
        <v>155</v>
      </c>
      <c r="O3" s="61" t="s">
        <v>137</v>
      </c>
    </row>
    <row r="4" spans="1:15" ht="29.25" customHeight="1">
      <c r="A4" s="121"/>
      <c r="B4" s="57">
        <v>2</v>
      </c>
      <c r="C4" s="123"/>
      <c r="D4" s="58" t="s">
        <v>11</v>
      </c>
      <c r="E4" s="59" t="s">
        <v>30</v>
      </c>
      <c r="F4" s="58">
        <v>1</v>
      </c>
      <c r="G4" s="59" t="s">
        <v>12</v>
      </c>
      <c r="H4" s="59">
        <v>200</v>
      </c>
      <c r="I4" s="59">
        <f t="shared" ref="I4:I9" si="0">F4*H4</f>
        <v>200</v>
      </c>
      <c r="J4" s="59">
        <f t="shared" ref="J4:J8" si="1">I4*12</f>
        <v>2400</v>
      </c>
      <c r="K4" s="62">
        <v>0.3</v>
      </c>
      <c r="L4" s="59">
        <f t="shared" ref="L4:L9" si="2">K4*J4</f>
        <v>720</v>
      </c>
      <c r="M4" s="4"/>
    </row>
    <row r="5" spans="1:15" ht="30" customHeight="1">
      <c r="A5" s="121"/>
      <c r="B5" s="57">
        <v>3</v>
      </c>
      <c r="C5" s="123"/>
      <c r="D5" s="58" t="s">
        <v>13</v>
      </c>
      <c r="E5" s="59" t="s">
        <v>31</v>
      </c>
      <c r="F5" s="58">
        <v>1</v>
      </c>
      <c r="G5" s="59" t="s">
        <v>14</v>
      </c>
      <c r="H5" s="59">
        <f>4000*0.35</f>
        <v>1400</v>
      </c>
      <c r="I5" s="59">
        <f t="shared" si="0"/>
        <v>1400</v>
      </c>
      <c r="J5" s="59">
        <f t="shared" si="1"/>
        <v>16800</v>
      </c>
      <c r="K5" s="62">
        <v>0.25</v>
      </c>
      <c r="L5" s="59">
        <f t="shared" si="2"/>
        <v>4200</v>
      </c>
      <c r="M5" s="4"/>
    </row>
    <row r="6" spans="1:15" ht="34.5" customHeight="1">
      <c r="A6" s="121"/>
      <c r="B6" s="57">
        <v>4</v>
      </c>
      <c r="C6" s="58" t="s">
        <v>15</v>
      </c>
      <c r="D6" s="58" t="s">
        <v>16</v>
      </c>
      <c r="E6" s="59" t="s">
        <v>17</v>
      </c>
      <c r="F6" s="58">
        <v>1</v>
      </c>
      <c r="G6" s="59"/>
      <c r="H6" s="59">
        <v>1720</v>
      </c>
      <c r="I6" s="59">
        <f>F6*H6</f>
        <v>1720</v>
      </c>
      <c r="J6" s="59">
        <f t="shared" si="1"/>
        <v>20640</v>
      </c>
      <c r="K6" s="62">
        <v>0.25</v>
      </c>
      <c r="L6" s="59">
        <f t="shared" si="2"/>
        <v>5160</v>
      </c>
      <c r="M6" s="4"/>
    </row>
    <row r="7" spans="1:15" ht="57" customHeight="1">
      <c r="A7" s="121"/>
      <c r="B7" s="57">
        <v>5</v>
      </c>
      <c r="C7" s="123" t="s">
        <v>18</v>
      </c>
      <c r="D7" s="2" t="s">
        <v>19</v>
      </c>
      <c r="E7" s="3" t="s">
        <v>177</v>
      </c>
      <c r="F7" s="58">
        <v>1</v>
      </c>
      <c r="G7" s="2" t="s">
        <v>24</v>
      </c>
      <c r="H7" s="3">
        <v>0</v>
      </c>
      <c r="I7" s="59">
        <f t="shared" si="0"/>
        <v>0</v>
      </c>
      <c r="J7" s="59">
        <f t="shared" si="1"/>
        <v>0</v>
      </c>
      <c r="K7" s="59"/>
      <c r="L7" s="59">
        <f t="shared" si="2"/>
        <v>0</v>
      </c>
      <c r="M7" s="4"/>
    </row>
    <row r="8" spans="1:15" ht="42" customHeight="1">
      <c r="A8" s="121"/>
      <c r="B8" s="57">
        <v>6</v>
      </c>
      <c r="C8" s="123"/>
      <c r="D8" s="2" t="s">
        <v>20</v>
      </c>
      <c r="E8" s="3" t="s">
        <v>21</v>
      </c>
      <c r="F8" s="3">
        <v>1</v>
      </c>
      <c r="G8" s="2" t="s">
        <v>27</v>
      </c>
      <c r="H8" s="3">
        <v>0</v>
      </c>
      <c r="I8" s="59">
        <f t="shared" si="0"/>
        <v>0</v>
      </c>
      <c r="J8" s="59">
        <f t="shared" si="1"/>
        <v>0</v>
      </c>
      <c r="K8" s="59"/>
      <c r="L8" s="59">
        <f t="shared" si="2"/>
        <v>0</v>
      </c>
      <c r="M8" s="4"/>
      <c r="N8" s="55"/>
    </row>
    <row r="9" spans="1:15" ht="32.25" customHeight="1">
      <c r="A9" s="121"/>
      <c r="B9" s="57">
        <v>7</v>
      </c>
      <c r="C9" s="123"/>
      <c r="D9" s="2" t="s">
        <v>22</v>
      </c>
      <c r="E9" s="3" t="s">
        <v>23</v>
      </c>
      <c r="F9" s="3">
        <v>1</v>
      </c>
      <c r="G9" s="2" t="s">
        <v>26</v>
      </c>
      <c r="H9" s="3">
        <v>60</v>
      </c>
      <c r="I9" s="59">
        <f t="shared" si="0"/>
        <v>60</v>
      </c>
      <c r="J9" s="59">
        <f>I9*12</f>
        <v>720</v>
      </c>
      <c r="K9" s="62">
        <v>0.4</v>
      </c>
      <c r="L9" s="59">
        <f t="shared" si="2"/>
        <v>288</v>
      </c>
      <c r="M9" s="4"/>
      <c r="N9" s="55"/>
    </row>
    <row r="10" spans="1:15" ht="27.75" customHeight="1">
      <c r="A10" s="121"/>
      <c r="B10" s="128" t="s">
        <v>163</v>
      </c>
      <c r="C10" s="128"/>
      <c r="D10" s="128"/>
      <c r="E10" s="128"/>
      <c r="F10" s="128"/>
      <c r="G10" s="128"/>
      <c r="H10" s="128"/>
      <c r="I10" s="128"/>
      <c r="J10" s="128"/>
      <c r="K10" s="128"/>
      <c r="L10" s="63">
        <f>SUM(L3:L9)</f>
        <v>92664</v>
      </c>
      <c r="M10" s="4"/>
      <c r="N10" s="60"/>
    </row>
    <row r="11" spans="1:15">
      <c r="N11" s="55"/>
    </row>
    <row r="12" spans="1:15">
      <c r="N12" s="55"/>
    </row>
    <row r="13" spans="1:15">
      <c r="N13" s="55"/>
    </row>
    <row r="14" spans="1:15" ht="28.5" customHeight="1">
      <c r="A14" s="119" t="s">
        <v>0</v>
      </c>
      <c r="B14" s="124" t="s">
        <v>25</v>
      </c>
      <c r="C14" s="124"/>
      <c r="D14" s="124"/>
      <c r="E14" s="124"/>
      <c r="F14" s="124"/>
      <c r="G14" s="124"/>
      <c r="H14" s="124"/>
      <c r="I14" s="124"/>
      <c r="J14" s="124"/>
      <c r="K14" s="124"/>
      <c r="L14" s="124"/>
      <c r="M14" s="5"/>
      <c r="N14" s="55"/>
    </row>
    <row r="15" spans="1:15" ht="41.25" customHeight="1">
      <c r="A15" s="119"/>
      <c r="B15" s="57" t="s">
        <v>1</v>
      </c>
      <c r="C15" s="57" t="s">
        <v>2</v>
      </c>
      <c r="D15" s="120" t="s">
        <v>3</v>
      </c>
      <c r="E15" s="120"/>
      <c r="F15" s="57" t="s">
        <v>4</v>
      </c>
      <c r="G15" s="1" t="s">
        <v>5</v>
      </c>
      <c r="H15" s="1" t="s">
        <v>6</v>
      </c>
      <c r="I15" s="1" t="s">
        <v>7</v>
      </c>
      <c r="J15" s="1" t="s">
        <v>8</v>
      </c>
      <c r="K15" s="1" t="s">
        <v>160</v>
      </c>
      <c r="L15" s="1" t="s">
        <v>161</v>
      </c>
      <c r="M15" s="6"/>
      <c r="N15" s="55"/>
    </row>
    <row r="16" spans="1:15" ht="73.5" customHeight="1">
      <c r="A16" s="121" t="s">
        <v>33</v>
      </c>
      <c r="B16" s="57">
        <v>1</v>
      </c>
      <c r="C16" s="122" t="s">
        <v>35</v>
      </c>
      <c r="D16" s="58" t="s">
        <v>34</v>
      </c>
      <c r="E16" s="59" t="s">
        <v>138</v>
      </c>
      <c r="F16" s="58">
        <v>1</v>
      </c>
      <c r="G16" s="59" t="s">
        <v>154</v>
      </c>
      <c r="H16" s="59">
        <v>42120</v>
      </c>
      <c r="I16" s="59">
        <v>42120</v>
      </c>
      <c r="J16" s="59">
        <f>I16*12</f>
        <v>505440</v>
      </c>
      <c r="K16" s="62">
        <v>0.5</v>
      </c>
      <c r="L16" s="59">
        <f>J16*K16</f>
        <v>252720</v>
      </c>
      <c r="M16" s="4"/>
      <c r="N16" s="55"/>
    </row>
    <row r="17" spans="1:14" ht="46.5" customHeight="1">
      <c r="A17" s="121"/>
      <c r="B17" s="57">
        <v>2</v>
      </c>
      <c r="C17" s="123"/>
      <c r="D17" s="58" t="s">
        <v>11</v>
      </c>
      <c r="E17" s="59" t="s">
        <v>139</v>
      </c>
      <c r="F17" s="58">
        <v>1</v>
      </c>
      <c r="G17" s="59" t="s">
        <v>12</v>
      </c>
      <c r="H17" s="59">
        <v>0</v>
      </c>
      <c r="I17" s="59">
        <v>0</v>
      </c>
      <c r="J17" s="59">
        <v>0</v>
      </c>
      <c r="K17" s="59"/>
      <c r="L17" s="59">
        <v>0</v>
      </c>
      <c r="M17" s="4"/>
      <c r="N17" s="55"/>
    </row>
    <row r="18" spans="1:14" ht="37.5" customHeight="1">
      <c r="A18" s="121"/>
      <c r="B18" s="57">
        <v>3</v>
      </c>
      <c r="C18" s="123"/>
      <c r="D18" s="58" t="s">
        <v>13</v>
      </c>
      <c r="E18" s="59" t="s">
        <v>140</v>
      </c>
      <c r="F18" s="58">
        <v>1</v>
      </c>
      <c r="G18" s="59" t="s">
        <v>12</v>
      </c>
      <c r="H18" s="59">
        <v>0</v>
      </c>
      <c r="I18" s="59">
        <v>0</v>
      </c>
      <c r="J18" s="59">
        <v>0</v>
      </c>
      <c r="K18" s="59"/>
      <c r="L18" s="59">
        <v>0</v>
      </c>
      <c r="M18" s="4"/>
    </row>
    <row r="19" spans="1:14" ht="54" customHeight="1">
      <c r="A19" s="121"/>
      <c r="B19" s="57">
        <v>4</v>
      </c>
      <c r="C19" s="123" t="s">
        <v>18</v>
      </c>
      <c r="D19" s="2" t="s">
        <v>19</v>
      </c>
      <c r="E19" s="3" t="s">
        <v>177</v>
      </c>
      <c r="F19" s="58">
        <v>1</v>
      </c>
      <c r="G19" s="2" t="s">
        <v>24</v>
      </c>
      <c r="H19" s="3">
        <v>0</v>
      </c>
      <c r="I19" s="59">
        <f t="shared" ref="I19:I20" si="3">F19*H19</f>
        <v>0</v>
      </c>
      <c r="J19" s="59">
        <f t="shared" ref="J19:J20" si="4">I19*12</f>
        <v>0</v>
      </c>
      <c r="K19" s="59"/>
      <c r="L19" s="59">
        <v>0</v>
      </c>
      <c r="M19" s="4"/>
    </row>
    <row r="20" spans="1:14" ht="55.5" customHeight="1">
      <c r="A20" s="121"/>
      <c r="B20" s="57">
        <v>5</v>
      </c>
      <c r="C20" s="123"/>
      <c r="D20" s="2" t="s">
        <v>20</v>
      </c>
      <c r="E20" s="3" t="s">
        <v>21</v>
      </c>
      <c r="F20" s="3">
        <v>1</v>
      </c>
      <c r="G20" s="2" t="s">
        <v>27</v>
      </c>
      <c r="H20" s="3">
        <v>0</v>
      </c>
      <c r="I20" s="59">
        <f t="shared" si="3"/>
        <v>0</v>
      </c>
      <c r="J20" s="59">
        <f t="shared" si="4"/>
        <v>0</v>
      </c>
      <c r="K20" s="59"/>
      <c r="L20" s="59">
        <v>0</v>
      </c>
      <c r="M20" s="4"/>
    </row>
    <row r="21" spans="1:14" ht="30" customHeight="1">
      <c r="A21" s="121"/>
      <c r="B21" s="125" t="s">
        <v>162</v>
      </c>
      <c r="C21" s="126"/>
      <c r="D21" s="126"/>
      <c r="E21" s="126"/>
      <c r="F21" s="126"/>
      <c r="G21" s="126"/>
      <c r="H21" s="126"/>
      <c r="I21" s="126"/>
      <c r="J21" s="126"/>
      <c r="K21" s="127"/>
      <c r="L21" s="63">
        <f>SUM(L16:L20)</f>
        <v>252720</v>
      </c>
      <c r="M21" s="4"/>
    </row>
  </sheetData>
  <mergeCells count="14">
    <mergeCell ref="A1:A2"/>
    <mergeCell ref="D2:E2"/>
    <mergeCell ref="A3:A10"/>
    <mergeCell ref="C3:C5"/>
    <mergeCell ref="C7:C9"/>
    <mergeCell ref="B10:K10"/>
    <mergeCell ref="B1:L1"/>
    <mergeCell ref="A14:A15"/>
    <mergeCell ref="D15:E15"/>
    <mergeCell ref="A16:A21"/>
    <mergeCell ref="C16:C18"/>
    <mergeCell ref="C19:C20"/>
    <mergeCell ref="B14:L14"/>
    <mergeCell ref="B21:K21"/>
  </mergeCells>
  <phoneticPr fontId="3"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workbookViewId="0">
      <selection activeCell="J1" sqref="J1:J4"/>
    </sheetView>
  </sheetViews>
  <sheetFormatPr defaultRowHeight="13.5"/>
  <cols>
    <col min="1" max="1" width="21.75" customWidth="1"/>
    <col min="2" max="2" width="27.125" customWidth="1"/>
    <col min="3" max="3" width="12" customWidth="1"/>
    <col min="4" max="4" width="23.5" customWidth="1"/>
    <col min="5" max="5" width="21.75" customWidth="1"/>
    <col min="6" max="6" width="25.75" customWidth="1"/>
    <col min="7" max="7" width="31.625" customWidth="1"/>
    <col min="10" max="10" width="16" customWidth="1"/>
  </cols>
  <sheetData>
    <row r="1" spans="1:10">
      <c r="A1" s="146" t="s">
        <v>60</v>
      </c>
      <c r="B1" s="144" t="s">
        <v>49</v>
      </c>
      <c r="C1" s="132" t="s">
        <v>1</v>
      </c>
      <c r="D1" s="132" t="s">
        <v>36</v>
      </c>
      <c r="E1" s="132" t="s">
        <v>37</v>
      </c>
      <c r="F1" s="132" t="s">
        <v>38</v>
      </c>
      <c r="G1" s="132" t="s">
        <v>39</v>
      </c>
      <c r="H1" s="132" t="s">
        <v>4</v>
      </c>
      <c r="I1" s="132" t="s">
        <v>40</v>
      </c>
      <c r="J1" s="94" t="s">
        <v>216</v>
      </c>
    </row>
    <row r="2" spans="1:10">
      <c r="A2" s="147"/>
      <c r="B2" s="145"/>
      <c r="C2" s="133"/>
      <c r="D2" s="133"/>
      <c r="E2" s="133"/>
      <c r="F2" s="133"/>
      <c r="G2" s="133"/>
      <c r="H2" s="133"/>
      <c r="I2" s="133"/>
      <c r="J2" s="95"/>
    </row>
    <row r="3" spans="1:10" ht="81" customHeight="1">
      <c r="A3" s="148" t="s">
        <v>156</v>
      </c>
      <c r="B3" s="144" t="s">
        <v>52</v>
      </c>
      <c r="C3" s="7">
        <v>1</v>
      </c>
      <c r="D3" s="19" t="s">
        <v>159</v>
      </c>
      <c r="E3" s="20" t="s">
        <v>157</v>
      </c>
      <c r="F3" s="65" t="s">
        <v>158</v>
      </c>
      <c r="G3" s="9" t="s">
        <v>175</v>
      </c>
      <c r="H3" s="20">
        <v>1</v>
      </c>
      <c r="I3" s="20" t="s">
        <v>43</v>
      </c>
      <c r="J3" s="95"/>
    </row>
    <row r="4" spans="1:10" ht="29.25" customHeight="1">
      <c r="A4" s="149"/>
      <c r="B4" s="145"/>
      <c r="C4" s="12">
        <v>2</v>
      </c>
      <c r="D4" s="13" t="s">
        <v>172</v>
      </c>
      <c r="E4" s="138">
        <v>540000</v>
      </c>
      <c r="F4" s="139"/>
      <c r="G4" s="139"/>
      <c r="H4" s="139"/>
      <c r="I4" s="140"/>
      <c r="J4" s="95"/>
    </row>
    <row r="5" spans="1:10">
      <c r="A5" s="21"/>
      <c r="B5" s="18"/>
      <c r="C5" s="14"/>
      <c r="D5" s="14"/>
      <c r="E5" s="14"/>
      <c r="F5" s="14"/>
      <c r="G5" s="14"/>
      <c r="H5" s="14"/>
      <c r="I5" s="14"/>
    </row>
    <row r="6" spans="1:10">
      <c r="A6" s="21"/>
      <c r="B6" s="18"/>
      <c r="C6" s="14"/>
      <c r="D6" s="14"/>
      <c r="E6" s="14"/>
      <c r="F6" s="14"/>
      <c r="G6" s="14"/>
      <c r="H6" s="14"/>
      <c r="I6" s="14"/>
    </row>
    <row r="7" spans="1:10">
      <c r="A7" s="21"/>
      <c r="B7" s="18"/>
      <c r="C7" s="14"/>
      <c r="D7" s="14"/>
      <c r="E7" s="14"/>
      <c r="F7" s="14"/>
      <c r="G7" s="15"/>
      <c r="H7" s="14"/>
      <c r="I7" s="14"/>
    </row>
    <row r="8" spans="1:10" ht="13.5" customHeight="1">
      <c r="A8" s="150" t="s">
        <v>60</v>
      </c>
      <c r="B8" s="134" t="s">
        <v>49</v>
      </c>
      <c r="C8" s="136" t="s">
        <v>1</v>
      </c>
      <c r="D8" s="136" t="s">
        <v>36</v>
      </c>
      <c r="E8" s="136" t="s">
        <v>37</v>
      </c>
      <c r="F8" s="136" t="s">
        <v>38</v>
      </c>
      <c r="G8" s="136" t="s">
        <v>39</v>
      </c>
      <c r="H8" s="136" t="s">
        <v>4</v>
      </c>
      <c r="I8" s="136" t="s">
        <v>40</v>
      </c>
      <c r="J8" s="94" t="s">
        <v>217</v>
      </c>
    </row>
    <row r="9" spans="1:10">
      <c r="A9" s="150"/>
      <c r="B9" s="134"/>
      <c r="C9" s="136"/>
      <c r="D9" s="136"/>
      <c r="E9" s="136"/>
      <c r="F9" s="136"/>
      <c r="G9" s="136"/>
      <c r="H9" s="136"/>
      <c r="I9" s="136"/>
      <c r="J9" s="94"/>
    </row>
    <row r="10" spans="1:10" ht="128.25">
      <c r="A10" s="143" t="s">
        <v>150</v>
      </c>
      <c r="B10" s="134" t="s">
        <v>52</v>
      </c>
      <c r="C10" s="7">
        <v>1</v>
      </c>
      <c r="D10" s="19" t="s">
        <v>41</v>
      </c>
      <c r="E10" s="20" t="s">
        <v>42</v>
      </c>
      <c r="F10" s="8" t="s">
        <v>149</v>
      </c>
      <c r="G10" s="9" t="s">
        <v>148</v>
      </c>
      <c r="H10" s="20">
        <v>1</v>
      </c>
      <c r="I10" s="20" t="s">
        <v>43</v>
      </c>
      <c r="J10" s="94"/>
    </row>
    <row r="11" spans="1:10" ht="14.25">
      <c r="A11" s="151"/>
      <c r="B11" s="134"/>
      <c r="C11" s="7">
        <v>2</v>
      </c>
      <c r="D11" s="135" t="s">
        <v>44</v>
      </c>
      <c r="E11" s="10" t="s">
        <v>45</v>
      </c>
      <c r="F11" s="9" t="s">
        <v>46</v>
      </c>
      <c r="G11" s="9" t="s">
        <v>46</v>
      </c>
      <c r="H11" s="20">
        <v>1</v>
      </c>
      <c r="I11" s="20" t="s">
        <v>43</v>
      </c>
      <c r="J11" s="94"/>
    </row>
    <row r="12" spans="1:10" ht="28.5">
      <c r="A12" s="151"/>
      <c r="B12" s="134"/>
      <c r="C12" s="7">
        <v>3</v>
      </c>
      <c r="D12" s="135"/>
      <c r="E12" s="10" t="s">
        <v>47</v>
      </c>
      <c r="F12" s="11" t="s">
        <v>48</v>
      </c>
      <c r="G12" s="11" t="s">
        <v>48</v>
      </c>
      <c r="H12" s="20">
        <v>1</v>
      </c>
      <c r="I12" s="20" t="s">
        <v>43</v>
      </c>
      <c r="J12" s="94"/>
    </row>
    <row r="13" spans="1:10" ht="14.25" customHeight="1">
      <c r="A13" s="151"/>
      <c r="B13" s="134"/>
      <c r="C13" s="7">
        <v>4</v>
      </c>
      <c r="D13" s="135"/>
      <c r="E13" s="17" t="s">
        <v>57</v>
      </c>
      <c r="F13" s="16" t="s">
        <v>51</v>
      </c>
      <c r="G13" s="16" t="s">
        <v>51</v>
      </c>
      <c r="H13" s="20">
        <v>1</v>
      </c>
      <c r="I13" s="20" t="s">
        <v>43</v>
      </c>
      <c r="J13" s="94"/>
    </row>
    <row r="14" spans="1:10" ht="27.75" customHeight="1">
      <c r="A14" s="151"/>
      <c r="B14" s="134"/>
      <c r="C14" s="7">
        <v>5</v>
      </c>
      <c r="D14" s="13" t="s">
        <v>172</v>
      </c>
      <c r="E14" s="141">
        <v>1571000</v>
      </c>
      <c r="F14" s="141"/>
      <c r="G14" s="141"/>
      <c r="H14" s="141"/>
      <c r="I14" s="141"/>
      <c r="J14" s="94"/>
    </row>
    <row r="15" spans="1:10">
      <c r="A15" s="21"/>
      <c r="B15" s="18"/>
      <c r="C15" s="18"/>
      <c r="D15" s="18"/>
      <c r="E15" s="18"/>
      <c r="F15" s="18"/>
      <c r="G15" s="18"/>
      <c r="H15" s="18"/>
      <c r="I15" s="18"/>
    </row>
    <row r="16" spans="1:10">
      <c r="A16" s="21"/>
      <c r="B16" s="18"/>
      <c r="C16" s="18"/>
      <c r="D16" s="18"/>
      <c r="E16" s="18"/>
      <c r="F16" s="18"/>
      <c r="G16" s="18"/>
      <c r="H16" s="18"/>
      <c r="I16" s="18"/>
    </row>
    <row r="17" spans="1:10">
      <c r="A17" s="21"/>
      <c r="B17" s="18"/>
      <c r="C17" s="18"/>
      <c r="D17" s="18"/>
      <c r="E17" s="18"/>
      <c r="F17" s="18"/>
      <c r="G17" s="18"/>
      <c r="H17" s="18"/>
      <c r="I17" s="18"/>
    </row>
    <row r="18" spans="1:10">
      <c r="A18" s="150" t="s">
        <v>60</v>
      </c>
      <c r="B18" s="134" t="s">
        <v>49</v>
      </c>
      <c r="C18" s="136" t="s">
        <v>1</v>
      </c>
      <c r="D18" s="136" t="s">
        <v>36</v>
      </c>
      <c r="E18" s="136" t="s">
        <v>37</v>
      </c>
      <c r="F18" s="136" t="s">
        <v>38</v>
      </c>
      <c r="G18" s="136" t="s">
        <v>39</v>
      </c>
      <c r="H18" s="136" t="s">
        <v>4</v>
      </c>
      <c r="I18" s="136" t="s">
        <v>40</v>
      </c>
      <c r="J18" s="94" t="s">
        <v>217</v>
      </c>
    </row>
    <row r="19" spans="1:10">
      <c r="A19" s="150"/>
      <c r="B19" s="134"/>
      <c r="C19" s="136"/>
      <c r="D19" s="136"/>
      <c r="E19" s="136"/>
      <c r="F19" s="136"/>
      <c r="G19" s="136"/>
      <c r="H19" s="136"/>
      <c r="I19" s="136"/>
      <c r="J19" s="95"/>
    </row>
    <row r="20" spans="1:10" ht="114">
      <c r="A20" s="143" t="s">
        <v>151</v>
      </c>
      <c r="B20" s="134" t="s">
        <v>56</v>
      </c>
      <c r="C20" s="7">
        <v>1</v>
      </c>
      <c r="D20" s="135" t="s">
        <v>41</v>
      </c>
      <c r="E20" s="142" t="s">
        <v>42</v>
      </c>
      <c r="F20" s="8" t="s">
        <v>153</v>
      </c>
      <c r="G20" s="9" t="s">
        <v>53</v>
      </c>
      <c r="H20" s="20">
        <v>2</v>
      </c>
      <c r="I20" s="20" t="s">
        <v>43</v>
      </c>
      <c r="J20" s="95"/>
    </row>
    <row r="21" spans="1:10" ht="117" customHeight="1">
      <c r="A21" s="143"/>
      <c r="B21" s="134"/>
      <c r="C21" s="7">
        <v>2</v>
      </c>
      <c r="D21" s="135"/>
      <c r="E21" s="142"/>
      <c r="F21" s="8" t="s">
        <v>152</v>
      </c>
      <c r="G21" s="9" t="s">
        <v>147</v>
      </c>
      <c r="H21" s="20">
        <v>1</v>
      </c>
      <c r="I21" s="20" t="s">
        <v>43</v>
      </c>
      <c r="J21" s="95"/>
    </row>
    <row r="22" spans="1:10" ht="25.5" customHeight="1">
      <c r="A22" s="143"/>
      <c r="B22" s="134"/>
      <c r="C22" s="7">
        <v>3</v>
      </c>
      <c r="D22" s="135" t="s">
        <v>44</v>
      </c>
      <c r="E22" s="17" t="s">
        <v>45</v>
      </c>
      <c r="F22" s="9" t="s">
        <v>46</v>
      </c>
      <c r="G22" s="9" t="s">
        <v>46</v>
      </c>
      <c r="H22" s="17">
        <v>1</v>
      </c>
      <c r="I22" s="20" t="s">
        <v>43</v>
      </c>
      <c r="J22" s="95"/>
    </row>
    <row r="23" spans="1:10" ht="28.5">
      <c r="A23" s="143"/>
      <c r="B23" s="134"/>
      <c r="C23" s="7">
        <v>4</v>
      </c>
      <c r="D23" s="135"/>
      <c r="E23" s="17" t="s">
        <v>47</v>
      </c>
      <c r="F23" s="11" t="s">
        <v>48</v>
      </c>
      <c r="G23" s="11" t="s">
        <v>48</v>
      </c>
      <c r="H23" s="17">
        <v>1</v>
      </c>
      <c r="I23" s="20" t="s">
        <v>43</v>
      </c>
      <c r="J23" s="95"/>
    </row>
    <row r="24" spans="1:10" ht="14.25">
      <c r="A24" s="143"/>
      <c r="B24" s="134"/>
      <c r="C24" s="7">
        <v>5</v>
      </c>
      <c r="D24" s="135"/>
      <c r="E24" s="17" t="s">
        <v>57</v>
      </c>
      <c r="F24" s="16" t="s">
        <v>51</v>
      </c>
      <c r="G24" s="16" t="s">
        <v>51</v>
      </c>
      <c r="H24" s="17">
        <v>1</v>
      </c>
      <c r="I24" s="20" t="s">
        <v>43</v>
      </c>
      <c r="J24" s="95"/>
    </row>
    <row r="25" spans="1:10" ht="28.5" customHeight="1">
      <c r="A25" s="143"/>
      <c r="B25" s="134"/>
      <c r="C25" s="7">
        <v>6</v>
      </c>
      <c r="D25" s="135"/>
      <c r="E25" s="137" t="s">
        <v>54</v>
      </c>
      <c r="F25" s="11" t="s">
        <v>55</v>
      </c>
      <c r="G25" s="11" t="s">
        <v>55</v>
      </c>
      <c r="H25" s="17">
        <v>1</v>
      </c>
      <c r="I25" s="20" t="s">
        <v>43</v>
      </c>
      <c r="J25" s="95"/>
    </row>
    <row r="26" spans="1:10" ht="28.5">
      <c r="A26" s="143"/>
      <c r="B26" s="134"/>
      <c r="C26" s="7">
        <v>7</v>
      </c>
      <c r="D26" s="135"/>
      <c r="E26" s="137"/>
      <c r="F26" s="11" t="s">
        <v>58</v>
      </c>
      <c r="G26" s="11" t="s">
        <v>58</v>
      </c>
      <c r="H26" s="17">
        <v>16</v>
      </c>
      <c r="I26" s="20" t="s">
        <v>59</v>
      </c>
      <c r="J26" s="95"/>
    </row>
    <row r="27" spans="1:10" ht="31.5" customHeight="1">
      <c r="A27" s="143"/>
      <c r="B27" s="134"/>
      <c r="C27" s="7">
        <v>8</v>
      </c>
      <c r="D27" s="54" t="s">
        <v>173</v>
      </c>
      <c r="E27" s="141">
        <v>3180000</v>
      </c>
      <c r="F27" s="141"/>
      <c r="G27" s="141"/>
      <c r="H27" s="141"/>
      <c r="I27" s="141"/>
      <c r="J27" s="95"/>
    </row>
    <row r="28" spans="1:10" ht="40.5" customHeight="1">
      <c r="A28" s="143"/>
      <c r="B28" s="134"/>
      <c r="C28" s="7">
        <v>9</v>
      </c>
      <c r="D28" s="54" t="s">
        <v>174</v>
      </c>
      <c r="E28" s="141">
        <v>3371000</v>
      </c>
      <c r="F28" s="141"/>
      <c r="G28" s="141"/>
      <c r="H28" s="141"/>
      <c r="I28" s="141"/>
      <c r="J28" s="95"/>
    </row>
  </sheetData>
  <protectedRanges>
    <protectedRange sqref="H11:H13" name="区域1_5"/>
    <protectedRange sqref="H20" name="区域1_1_3"/>
    <protectedRange sqref="H22:H24" name="区域1_7"/>
  </protectedRanges>
  <mergeCells count="45">
    <mergeCell ref="A20:A28"/>
    <mergeCell ref="B20:B28"/>
    <mergeCell ref="B1:B2"/>
    <mergeCell ref="B3:B4"/>
    <mergeCell ref="C1:C2"/>
    <mergeCell ref="B8:B9"/>
    <mergeCell ref="B10:B14"/>
    <mergeCell ref="A1:A2"/>
    <mergeCell ref="A3:A4"/>
    <mergeCell ref="A8:A9"/>
    <mergeCell ref="A10:A14"/>
    <mergeCell ref="A18:A19"/>
    <mergeCell ref="C18:C19"/>
    <mergeCell ref="C8:C9"/>
    <mergeCell ref="J1:J4"/>
    <mergeCell ref="J8:J14"/>
    <mergeCell ref="J18:J28"/>
    <mergeCell ref="H1:H2"/>
    <mergeCell ref="E28:I28"/>
    <mergeCell ref="I1:I2"/>
    <mergeCell ref="E27:I27"/>
    <mergeCell ref="E18:E19"/>
    <mergeCell ref="E20:E21"/>
    <mergeCell ref="F18:F19"/>
    <mergeCell ref="G18:G19"/>
    <mergeCell ref="E8:E9"/>
    <mergeCell ref="F8:F9"/>
    <mergeCell ref="G8:G9"/>
    <mergeCell ref="E14:I14"/>
    <mergeCell ref="H8:H9"/>
    <mergeCell ref="H18:H19"/>
    <mergeCell ref="I18:I19"/>
    <mergeCell ref="E25:E26"/>
    <mergeCell ref="E4:I4"/>
    <mergeCell ref="D18:D19"/>
    <mergeCell ref="D20:D21"/>
    <mergeCell ref="D8:D9"/>
    <mergeCell ref="D11:D13"/>
    <mergeCell ref="I8:I9"/>
    <mergeCell ref="D1:D2"/>
    <mergeCell ref="B18:B19"/>
    <mergeCell ref="D22:D26"/>
    <mergeCell ref="F1:F2"/>
    <mergeCell ref="G1:G2"/>
    <mergeCell ref="E1:E2"/>
  </mergeCells>
  <phoneticPr fontId="3"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
  <sheetViews>
    <sheetView workbookViewId="0">
      <selection activeCell="G14" sqref="G14"/>
    </sheetView>
  </sheetViews>
  <sheetFormatPr defaultRowHeight="13.5"/>
  <cols>
    <col min="1" max="1" width="14.75" customWidth="1"/>
    <col min="2" max="2" width="31.375" customWidth="1"/>
    <col min="3" max="3" width="13.875" customWidth="1"/>
    <col min="4" max="4" width="17.875" customWidth="1"/>
    <col min="5" max="5" width="16.875" customWidth="1"/>
    <col min="6" max="6" width="17.25" customWidth="1"/>
    <col min="7" max="7" width="19" customWidth="1"/>
    <col min="8" max="8" width="21.875" customWidth="1"/>
    <col min="9" max="9" width="23.625" customWidth="1"/>
    <col min="10" max="10" width="19" customWidth="1"/>
    <col min="11" max="11" width="16.125" customWidth="1"/>
    <col min="12" max="12" width="14.5" customWidth="1"/>
    <col min="13" max="13" width="19.75" customWidth="1"/>
  </cols>
  <sheetData>
    <row r="1" spans="1:13" ht="29.25" customHeight="1">
      <c r="A1" s="30" t="s">
        <v>1</v>
      </c>
      <c r="B1" s="30" t="s">
        <v>61</v>
      </c>
      <c r="C1" s="30" t="s">
        <v>62</v>
      </c>
      <c r="D1" s="155" t="s">
        <v>116</v>
      </c>
      <c r="E1" s="155"/>
      <c r="F1" s="30" t="s">
        <v>39</v>
      </c>
      <c r="G1" s="30" t="s">
        <v>63</v>
      </c>
      <c r="H1" s="30" t="s">
        <v>64</v>
      </c>
      <c r="I1" s="32" t="s">
        <v>65</v>
      </c>
      <c r="J1" s="32" t="s">
        <v>66</v>
      </c>
      <c r="K1" s="32" t="s">
        <v>67</v>
      </c>
      <c r="L1" s="32" t="s">
        <v>115</v>
      </c>
      <c r="M1" s="32" t="s">
        <v>117</v>
      </c>
    </row>
    <row r="2" spans="1:13" ht="39" customHeight="1">
      <c r="A2" s="22">
        <v>1</v>
      </c>
      <c r="B2" s="23" t="s">
        <v>68</v>
      </c>
      <c r="C2" s="24" t="s">
        <v>69</v>
      </c>
      <c r="D2" s="24" t="s">
        <v>70</v>
      </c>
      <c r="E2" s="24" t="s">
        <v>71</v>
      </c>
      <c r="F2" s="24" t="s">
        <v>72</v>
      </c>
      <c r="G2" s="24">
        <v>4000</v>
      </c>
      <c r="H2" s="24">
        <v>400</v>
      </c>
      <c r="I2" s="24" t="s">
        <v>73</v>
      </c>
      <c r="J2" s="31">
        <v>268</v>
      </c>
      <c r="K2" s="31" t="s">
        <v>74</v>
      </c>
      <c r="L2" s="156" t="s">
        <v>75</v>
      </c>
      <c r="M2" s="94" t="s">
        <v>118</v>
      </c>
    </row>
    <row r="3" spans="1:13" ht="32.25" customHeight="1">
      <c r="A3" s="22">
        <v>2</v>
      </c>
      <c r="B3" s="23" t="s">
        <v>76</v>
      </c>
      <c r="C3" s="24" t="s">
        <v>69</v>
      </c>
      <c r="D3" s="25" t="s">
        <v>77</v>
      </c>
      <c r="E3" s="24">
        <v>310</v>
      </c>
      <c r="F3" s="24" t="s">
        <v>78</v>
      </c>
      <c r="G3" s="24">
        <v>1900</v>
      </c>
      <c r="H3" s="24">
        <v>190</v>
      </c>
      <c r="I3" s="24" t="s">
        <v>79</v>
      </c>
      <c r="J3" s="31">
        <v>320</v>
      </c>
      <c r="K3" s="31" t="s">
        <v>80</v>
      </c>
      <c r="L3" s="95"/>
      <c r="M3" s="95"/>
    </row>
    <row r="4" spans="1:13" ht="27">
      <c r="A4" s="22">
        <v>3</v>
      </c>
      <c r="B4" s="23" t="s">
        <v>81</v>
      </c>
      <c r="C4" s="24" t="s">
        <v>82</v>
      </c>
      <c r="D4" s="24" t="s">
        <v>70</v>
      </c>
      <c r="E4" s="24" t="s">
        <v>83</v>
      </c>
      <c r="F4" s="24" t="s">
        <v>84</v>
      </c>
      <c r="G4" s="24">
        <v>500</v>
      </c>
      <c r="H4" s="24">
        <v>50</v>
      </c>
      <c r="I4" s="24" t="s">
        <v>85</v>
      </c>
      <c r="J4" s="31">
        <v>33</v>
      </c>
      <c r="K4" s="31" t="s">
        <v>74</v>
      </c>
      <c r="L4" s="95"/>
      <c r="M4" s="95"/>
    </row>
    <row r="5" spans="1:13" ht="27">
      <c r="A5" s="22">
        <v>4</v>
      </c>
      <c r="B5" s="23" t="s">
        <v>86</v>
      </c>
      <c r="C5" s="24" t="s">
        <v>82</v>
      </c>
      <c r="D5" s="25" t="s">
        <v>77</v>
      </c>
      <c r="E5" s="24" t="s">
        <v>87</v>
      </c>
      <c r="F5" s="24" t="s">
        <v>88</v>
      </c>
      <c r="G5" s="24">
        <v>3300</v>
      </c>
      <c r="H5" s="24">
        <v>165</v>
      </c>
      <c r="I5" s="24" t="s">
        <v>79</v>
      </c>
      <c r="J5" s="31">
        <v>138</v>
      </c>
      <c r="K5" s="31" t="s">
        <v>80</v>
      </c>
      <c r="L5" s="95"/>
      <c r="M5" s="95"/>
    </row>
    <row r="6" spans="1:13" ht="27">
      <c r="A6" s="22">
        <v>5</v>
      </c>
      <c r="B6" s="23" t="s">
        <v>89</v>
      </c>
      <c r="C6" s="24" t="s">
        <v>90</v>
      </c>
      <c r="D6" s="24" t="s">
        <v>70</v>
      </c>
      <c r="E6" s="24" t="s">
        <v>91</v>
      </c>
      <c r="F6" s="24" t="s">
        <v>92</v>
      </c>
      <c r="G6" s="24">
        <v>1000</v>
      </c>
      <c r="H6" s="24">
        <v>100</v>
      </c>
      <c r="I6" s="24">
        <v>1000</v>
      </c>
      <c r="J6" s="31">
        <v>22</v>
      </c>
      <c r="K6" s="31" t="s">
        <v>74</v>
      </c>
      <c r="L6" s="95"/>
      <c r="M6" s="95"/>
    </row>
    <row r="7" spans="1:13" ht="27">
      <c r="A7" s="22">
        <v>6</v>
      </c>
      <c r="B7" s="23" t="s">
        <v>93</v>
      </c>
      <c r="C7" s="24" t="s">
        <v>90</v>
      </c>
      <c r="D7" s="25" t="s">
        <v>77</v>
      </c>
      <c r="E7" s="24" t="s">
        <v>94</v>
      </c>
      <c r="F7" s="24" t="s">
        <v>95</v>
      </c>
      <c r="G7" s="24">
        <v>4900</v>
      </c>
      <c r="H7" s="24">
        <v>250</v>
      </c>
      <c r="I7" s="24" t="s">
        <v>96</v>
      </c>
      <c r="J7" s="31">
        <v>98</v>
      </c>
      <c r="K7" s="31" t="s">
        <v>80</v>
      </c>
      <c r="L7" s="95"/>
      <c r="M7" s="95"/>
    </row>
    <row r="8" spans="1:13" ht="27">
      <c r="A8" s="22">
        <v>7</v>
      </c>
      <c r="B8" s="23" t="s">
        <v>97</v>
      </c>
      <c r="C8" s="24" t="s">
        <v>90</v>
      </c>
      <c r="D8" s="24" t="s">
        <v>70</v>
      </c>
      <c r="E8" s="24" t="s">
        <v>98</v>
      </c>
      <c r="F8" s="24" t="s">
        <v>99</v>
      </c>
      <c r="G8" s="24">
        <v>800</v>
      </c>
      <c r="H8" s="24">
        <v>40</v>
      </c>
      <c r="I8" s="24" t="s">
        <v>85</v>
      </c>
      <c r="J8" s="31">
        <v>4</v>
      </c>
      <c r="K8" s="31" t="s">
        <v>74</v>
      </c>
      <c r="L8" s="95"/>
      <c r="M8" s="95"/>
    </row>
    <row r="9" spans="1:13" ht="57" customHeight="1">
      <c r="A9" s="26">
        <v>8</v>
      </c>
      <c r="B9" s="27" t="s">
        <v>100</v>
      </c>
      <c r="C9" s="56" t="s">
        <v>69</v>
      </c>
      <c r="D9" s="28" t="s">
        <v>70</v>
      </c>
      <c r="E9" s="27" t="s">
        <v>101</v>
      </c>
      <c r="F9" s="27" t="s">
        <v>102</v>
      </c>
      <c r="G9" s="56">
        <v>1992</v>
      </c>
      <c r="H9" s="56">
        <v>192</v>
      </c>
      <c r="I9" s="28" t="s">
        <v>103</v>
      </c>
      <c r="J9" s="29">
        <v>207.822222222222</v>
      </c>
      <c r="K9" s="28" t="s">
        <v>74</v>
      </c>
      <c r="L9" s="157" t="s">
        <v>104</v>
      </c>
      <c r="M9" s="95" t="s">
        <v>119</v>
      </c>
    </row>
    <row r="10" spans="1:13" ht="27">
      <c r="A10" s="26">
        <v>9</v>
      </c>
      <c r="B10" s="27" t="s">
        <v>105</v>
      </c>
      <c r="C10" s="56" t="s">
        <v>82</v>
      </c>
      <c r="D10" s="28" t="s">
        <v>70</v>
      </c>
      <c r="E10" s="27" t="s">
        <v>106</v>
      </c>
      <c r="F10" s="27" t="s">
        <v>107</v>
      </c>
      <c r="G10" s="56">
        <v>806</v>
      </c>
      <c r="H10" s="56">
        <v>128</v>
      </c>
      <c r="I10" s="28" t="s">
        <v>108</v>
      </c>
      <c r="J10" s="29">
        <v>39.4</v>
      </c>
      <c r="K10" s="28" t="s">
        <v>74</v>
      </c>
      <c r="L10" s="94"/>
      <c r="M10" s="95"/>
    </row>
    <row r="11" spans="1:13" ht="27">
      <c r="A11" s="26">
        <v>10</v>
      </c>
      <c r="B11" s="27" t="s">
        <v>109</v>
      </c>
      <c r="C11" s="56" t="s">
        <v>90</v>
      </c>
      <c r="D11" s="28" t="s">
        <v>70</v>
      </c>
      <c r="E11" s="27" t="s">
        <v>106</v>
      </c>
      <c r="F11" s="27" t="s">
        <v>110</v>
      </c>
      <c r="G11" s="56">
        <v>988</v>
      </c>
      <c r="H11" s="56">
        <v>128</v>
      </c>
      <c r="I11" s="56" t="s">
        <v>103</v>
      </c>
      <c r="J11" s="29">
        <v>25.1</v>
      </c>
      <c r="K11" s="28" t="s">
        <v>74</v>
      </c>
      <c r="L11" s="94"/>
      <c r="M11" s="95"/>
    </row>
    <row r="12" spans="1:13" ht="27">
      <c r="A12" s="26">
        <v>11</v>
      </c>
      <c r="B12" s="27" t="s">
        <v>111</v>
      </c>
      <c r="C12" s="56" t="s">
        <v>112</v>
      </c>
      <c r="D12" s="28" t="s">
        <v>70</v>
      </c>
      <c r="E12" s="27" t="s">
        <v>106</v>
      </c>
      <c r="F12" s="27" t="s">
        <v>110</v>
      </c>
      <c r="G12" s="56">
        <v>2684</v>
      </c>
      <c r="H12" s="56">
        <v>128</v>
      </c>
      <c r="I12" s="56" t="s">
        <v>103</v>
      </c>
      <c r="J12" s="29">
        <v>25.1</v>
      </c>
      <c r="K12" s="28" t="s">
        <v>74</v>
      </c>
      <c r="L12" s="94"/>
      <c r="M12" s="95"/>
    </row>
    <row r="13" spans="1:13" ht="27">
      <c r="A13" s="26">
        <v>12</v>
      </c>
      <c r="B13" s="27" t="s">
        <v>105</v>
      </c>
      <c r="C13" s="56" t="s">
        <v>82</v>
      </c>
      <c r="D13" s="28" t="s">
        <v>70</v>
      </c>
      <c r="E13" s="56" t="s">
        <v>113</v>
      </c>
      <c r="F13" s="56" t="s">
        <v>114</v>
      </c>
      <c r="G13" s="56">
        <v>3000</v>
      </c>
      <c r="H13" s="56">
        <v>200</v>
      </c>
      <c r="I13" s="56" t="s">
        <v>103</v>
      </c>
      <c r="J13" s="56">
        <v>170</v>
      </c>
      <c r="K13" s="56" t="s">
        <v>74</v>
      </c>
      <c r="L13" s="94"/>
      <c r="M13" s="95"/>
    </row>
    <row r="14" spans="1:13" ht="32.25" customHeight="1">
      <c r="A14" s="64">
        <v>13</v>
      </c>
      <c r="B14" s="27" t="s">
        <v>164</v>
      </c>
      <c r="C14" s="24" t="s">
        <v>69</v>
      </c>
      <c r="D14" s="25" t="s">
        <v>77</v>
      </c>
      <c r="E14" s="23" t="s">
        <v>169</v>
      </c>
      <c r="F14" s="24" t="s">
        <v>88</v>
      </c>
      <c r="G14" s="24">
        <v>3300</v>
      </c>
      <c r="H14" s="24">
        <v>150</v>
      </c>
      <c r="I14" s="24" t="s">
        <v>79</v>
      </c>
      <c r="J14" s="56">
        <v>210</v>
      </c>
      <c r="K14" s="56" t="s">
        <v>74</v>
      </c>
      <c r="L14" s="152" t="s">
        <v>167</v>
      </c>
      <c r="M14" s="152" t="s">
        <v>168</v>
      </c>
    </row>
    <row r="15" spans="1:13" ht="27.75" customHeight="1">
      <c r="A15" s="64">
        <v>14</v>
      </c>
      <c r="B15" s="27" t="s">
        <v>165</v>
      </c>
      <c r="C15" s="56" t="s">
        <v>82</v>
      </c>
      <c r="D15" s="25" t="s">
        <v>77</v>
      </c>
      <c r="E15" s="23" t="s">
        <v>170</v>
      </c>
      <c r="F15" s="24" t="s">
        <v>88</v>
      </c>
      <c r="G15" s="24">
        <v>500</v>
      </c>
      <c r="H15" s="24">
        <v>50</v>
      </c>
      <c r="I15" s="24" t="s">
        <v>85</v>
      </c>
      <c r="J15" s="56">
        <v>110</v>
      </c>
      <c r="K15" s="56" t="s">
        <v>74</v>
      </c>
      <c r="L15" s="153"/>
      <c r="M15" s="153"/>
    </row>
    <row r="16" spans="1:13" ht="33.75" customHeight="1">
      <c r="A16" s="64">
        <v>15</v>
      </c>
      <c r="B16" s="27" t="s">
        <v>166</v>
      </c>
      <c r="C16" s="56" t="s">
        <v>90</v>
      </c>
      <c r="D16" s="25" t="s">
        <v>77</v>
      </c>
      <c r="E16" s="23" t="s">
        <v>171</v>
      </c>
      <c r="F16" s="24" t="s">
        <v>88</v>
      </c>
      <c r="G16" s="24">
        <v>300</v>
      </c>
      <c r="H16" s="24">
        <v>50</v>
      </c>
      <c r="I16" s="24" t="s">
        <v>176</v>
      </c>
      <c r="J16" s="56">
        <v>80</v>
      </c>
      <c r="K16" s="56" t="s">
        <v>74</v>
      </c>
      <c r="L16" s="154"/>
      <c r="M16" s="154"/>
    </row>
  </sheetData>
  <mergeCells count="7">
    <mergeCell ref="L14:L16"/>
    <mergeCell ref="M14:M16"/>
    <mergeCell ref="D1:E1"/>
    <mergeCell ref="L2:L8"/>
    <mergeCell ref="L9:L13"/>
    <mergeCell ref="M2:M8"/>
    <mergeCell ref="M9:M13"/>
  </mergeCells>
  <phoneticPr fontId="3" type="noConversion"/>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7</vt:i4>
      </vt:variant>
    </vt:vector>
  </HeadingPairs>
  <TitlesOfParts>
    <vt:vector size="7" baseType="lpstr">
      <vt:lpstr>汇总</vt:lpstr>
      <vt:lpstr>AI数字人（纯软件版）</vt:lpstr>
      <vt:lpstr>AI数字人（带硬件屏幕）</vt:lpstr>
      <vt:lpstr>九天文曲公文产品</vt:lpstr>
      <vt:lpstr>公有云云主机（32B&amp;70B模型）</vt:lpstr>
      <vt:lpstr>智算一体机（专属云服务模式）</vt:lpstr>
      <vt:lpstr>智算一体机（ICT买断模式）</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赵磊</dc:creator>
  <cp:lastModifiedBy>赵磊</cp:lastModifiedBy>
  <dcterms:created xsi:type="dcterms:W3CDTF">2025-02-24T03:39:23Z</dcterms:created>
  <dcterms:modified xsi:type="dcterms:W3CDTF">2025-04-01T12:26:41Z</dcterms:modified>
</cp:coreProperties>
</file>